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čenik\Desktop\FINANCIJSKI\FINANCIJSKI IZVEŠTAJ\12\"/>
    </mc:Choice>
  </mc:AlternateContent>
  <xr:revisionPtr revIDLastSave="0" documentId="13_ncr:1_{69161325-7919-4538-ACAF-449030FB864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G306" i="9"/>
  <c r="F306" i="9"/>
  <c r="E306" i="9"/>
  <c r="B306" i="9" s="1"/>
  <c r="H305" i="9"/>
  <c r="E305" i="9" s="1"/>
  <c r="B305" i="9" s="1"/>
  <c r="G305" i="9"/>
  <c r="F305" i="9"/>
  <c r="H304" i="9"/>
  <c r="G304" i="9"/>
  <c r="F304" i="9"/>
  <c r="E304" i="9"/>
  <c r="B304" i="9" s="1"/>
  <c r="H303" i="9"/>
  <c r="G303" i="9"/>
  <c r="F303" i="9"/>
  <c r="H302" i="9"/>
  <c r="G302" i="9"/>
  <c r="F302" i="9"/>
  <c r="E302" i="9"/>
  <c r="B302" i="9" s="1"/>
  <c r="H301" i="9"/>
  <c r="E301" i="9" s="1"/>
  <c r="B301" i="9" s="1"/>
  <c r="G301" i="9"/>
  <c r="F301" i="9"/>
  <c r="H300" i="9"/>
  <c r="G300" i="9"/>
  <c r="F300" i="9"/>
  <c r="E300" i="9"/>
  <c r="B300" i="9" s="1"/>
  <c r="H299" i="9"/>
  <c r="E299" i="9" s="1"/>
  <c r="B299" i="9" s="1"/>
  <c r="G299" i="9"/>
  <c r="F299" i="9"/>
  <c r="H298" i="9"/>
  <c r="E298" i="9" s="1"/>
  <c r="B298" i="9" s="1"/>
  <c r="G298" i="9"/>
  <c r="F298" i="9"/>
  <c r="H297" i="9"/>
  <c r="E297" i="9" s="1"/>
  <c r="B297" i="9" s="1"/>
  <c r="G297" i="9"/>
  <c r="F297" i="9"/>
  <c r="H296" i="9"/>
  <c r="E296" i="9" s="1"/>
  <c r="B296" i="9" s="1"/>
  <c r="G296" i="9"/>
  <c r="F296" i="9"/>
  <c r="H295" i="9"/>
  <c r="E295" i="9" s="1"/>
  <c r="B295" i="9" s="1"/>
  <c r="G295" i="9"/>
  <c r="F295" i="9"/>
  <c r="H294" i="9"/>
  <c r="G294" i="9"/>
  <c r="F294" i="9"/>
  <c r="H293" i="9"/>
  <c r="G293" i="9"/>
  <c r="F293" i="9"/>
  <c r="H292" i="9"/>
  <c r="E292" i="9" s="1"/>
  <c r="B292" i="9" s="1"/>
  <c r="G292" i="9"/>
  <c r="F292" i="9"/>
  <c r="F291" i="9"/>
  <c r="F290" i="9"/>
  <c r="H289" i="9"/>
  <c r="G289" i="9"/>
  <c r="F289" i="9"/>
  <c r="E289" i="9"/>
  <c r="B289" i="9" s="1"/>
  <c r="H288" i="9"/>
  <c r="G288" i="9"/>
  <c r="F288" i="9"/>
  <c r="H287" i="9"/>
  <c r="E287" i="9" s="1"/>
  <c r="B287" i="9" s="1"/>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s="1"/>
  <c r="H158" i="9"/>
  <c r="G158" i="9"/>
  <c r="F158" i="9"/>
  <c r="E158" i="9"/>
  <c r="B158" i="9" s="1"/>
  <c r="H157" i="9"/>
  <c r="G157" i="9"/>
  <c r="F157" i="9"/>
  <c r="E157" i="9"/>
  <c r="B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G151" i="9"/>
  <c r="F151" i="9"/>
  <c r="E151" i="9"/>
  <c r="B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G141" i="9"/>
  <c r="F141" i="9"/>
  <c r="E141" i="9"/>
  <c r="B141" i="9" s="1"/>
  <c r="H140" i="9"/>
  <c r="G140" i="9"/>
  <c r="F140" i="9"/>
  <c r="E140" i="9"/>
  <c r="B140" i="9" s="1"/>
  <c r="H139" i="9"/>
  <c r="G139" i="9"/>
  <c r="F139" i="9"/>
  <c r="E139" i="9"/>
  <c r="B139" i="9"/>
  <c r="H138" i="9"/>
  <c r="G138" i="9"/>
  <c r="F138" i="9"/>
  <c r="E138" i="9"/>
  <c r="B138" i="9" s="1"/>
  <c r="H137" i="9"/>
  <c r="G137" i="9"/>
  <c r="F137" i="9"/>
  <c r="E137" i="9"/>
  <c r="B137" i="9"/>
  <c r="H136" i="9"/>
  <c r="G136" i="9"/>
  <c r="F136" i="9"/>
  <c r="E136" i="9"/>
  <c r="B136" i="9" s="1"/>
  <c r="H135" i="9"/>
  <c r="E135" i="9" s="1"/>
  <c r="B135" i="9" s="1"/>
  <c r="G135" i="9"/>
  <c r="F135" i="9"/>
  <c r="H134" i="9"/>
  <c r="G134" i="9"/>
  <c r="F134" i="9"/>
  <c r="E134" i="9"/>
  <c r="B134" i="9" s="1"/>
  <c r="H133" i="9"/>
  <c r="G133" i="9"/>
  <c r="F133" i="9"/>
  <c r="E133" i="9"/>
  <c r="B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G127" i="9"/>
  <c r="F127" i="9"/>
  <c r="E127" i="9"/>
  <c r="B127" i="9" s="1"/>
  <c r="H126" i="9"/>
  <c r="G126" i="9"/>
  <c r="F126" i="9"/>
  <c r="E126" i="9"/>
  <c r="B126" i="9" s="1"/>
  <c r="H125" i="9"/>
  <c r="G125" i="9"/>
  <c r="F125" i="9"/>
  <c r="E125" i="9"/>
  <c r="B125" i="9" s="1"/>
  <c r="H124" i="9"/>
  <c r="G124" i="9"/>
  <c r="F124" i="9"/>
  <c r="E124" i="9"/>
  <c r="B124" i="9"/>
  <c r="H123" i="9"/>
  <c r="G123" i="9"/>
  <c r="F123" i="9"/>
  <c r="E123" i="9"/>
  <c r="B123" i="9" s="1"/>
  <c r="H122" i="9"/>
  <c r="G122" i="9"/>
  <c r="F122" i="9"/>
  <c r="E122" i="9"/>
  <c r="B122" i="9" s="1"/>
  <c r="H121" i="9"/>
  <c r="G121" i="9"/>
  <c r="F121" i="9"/>
  <c r="E121" i="9"/>
  <c r="B121" i="9" s="1"/>
  <c r="H120" i="9"/>
  <c r="G120" i="9"/>
  <c r="F120" i="9"/>
  <c r="E120" i="9"/>
  <c r="B120" i="9"/>
  <c r="H119" i="9"/>
  <c r="G119" i="9"/>
  <c r="F119" i="9"/>
  <c r="E119" i="9"/>
  <c r="B119" i="9" s="1"/>
  <c r="H118" i="9"/>
  <c r="E118" i="9" s="1"/>
  <c r="B118" i="9" s="1"/>
  <c r="G118" i="9"/>
  <c r="F118" i="9"/>
  <c r="H117" i="9"/>
  <c r="G117" i="9"/>
  <c r="F117" i="9"/>
  <c r="E117" i="9"/>
  <c r="B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G91" i="9"/>
  <c r="F91" i="9"/>
  <c r="E91" i="9"/>
  <c r="B91" i="9"/>
  <c r="H90" i="9"/>
  <c r="G90" i="9"/>
  <c r="F90" i="9"/>
  <c r="E90" i="9"/>
  <c r="B90" i="9" s="1"/>
  <c r="H89" i="9"/>
  <c r="G89" i="9"/>
  <c r="F89" i="9"/>
  <c r="E89" i="9"/>
  <c r="B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G75" i="9"/>
  <c r="F75" i="9"/>
  <c r="E75" i="9"/>
  <c r="B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G65" i="9"/>
  <c r="F65" i="9"/>
  <c r="E65" i="9"/>
  <c r="B65" i="9"/>
  <c r="H64" i="9"/>
  <c r="G64" i="9"/>
  <c r="F64" i="9"/>
  <c r="E64" i="9"/>
  <c r="B64" i="9" s="1"/>
  <c r="H63" i="9"/>
  <c r="G63" i="9"/>
  <c r="F63" i="9"/>
  <c r="E63" i="9"/>
  <c r="B63" i="9"/>
  <c r="H62" i="9"/>
  <c r="G62" i="9"/>
  <c r="F62" i="9"/>
  <c r="E62" i="9"/>
  <c r="B62" i="9" s="1"/>
  <c r="H61" i="9"/>
  <c r="G61" i="9"/>
  <c r="F61" i="9"/>
  <c r="E61" i="9"/>
  <c r="B61" i="9"/>
  <c r="H60" i="9"/>
  <c r="G60" i="9"/>
  <c r="F60" i="9"/>
  <c r="E60" i="9"/>
  <c r="B60" i="9" s="1"/>
  <c r="H59" i="9"/>
  <c r="G59" i="9"/>
  <c r="F59" i="9"/>
  <c r="E59" i="9"/>
  <c r="B59" i="9"/>
  <c r="H58" i="9"/>
  <c r="G58" i="9"/>
  <c r="F58" i="9"/>
  <c r="E58" i="9"/>
  <c r="B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G52" i="9"/>
  <c r="F52" i="9"/>
  <c r="E52" i="9"/>
  <c r="B52" i="9"/>
  <c r="H51" i="9"/>
  <c r="G51" i="9"/>
  <c r="F51" i="9"/>
  <c r="E51" i="9"/>
  <c r="B51" i="9" s="1"/>
  <c r="H50" i="9"/>
  <c r="G50" i="9"/>
  <c r="F50" i="9"/>
  <c r="E50" i="9"/>
  <c r="B50" i="9"/>
  <c r="H49" i="9"/>
  <c r="G49" i="9"/>
  <c r="F49" i="9"/>
  <c r="E49" i="9"/>
  <c r="B49" i="9" s="1"/>
  <c r="H48" i="9"/>
  <c r="G48" i="9"/>
  <c r="F48" i="9"/>
  <c r="E48" i="9"/>
  <c r="B48" i="9"/>
  <c r="H47" i="9"/>
  <c r="G47" i="9"/>
  <c r="F47" i="9"/>
  <c r="E47" i="9"/>
  <c r="B47" i="9" s="1"/>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E33" i="9" s="1"/>
  <c r="B33" i="9" s="1"/>
  <c r="G33" i="9"/>
  <c r="F33" i="9"/>
  <c r="H32" i="9"/>
  <c r="G32" i="9"/>
  <c r="F32" i="9"/>
  <c r="H31" i="9"/>
  <c r="G31" i="9"/>
  <c r="F31" i="9"/>
  <c r="E31" i="9"/>
  <c r="B31" i="9" s="1"/>
  <c r="H30" i="9"/>
  <c r="E30" i="9" s="1"/>
  <c r="B30" i="9" s="1"/>
  <c r="G30" i="9"/>
  <c r="F30" i="9"/>
  <c r="H29" i="9"/>
  <c r="G29" i="9"/>
  <c r="F29" i="9"/>
  <c r="E29" i="9"/>
  <c r="B29" i="9" s="1"/>
  <c r="H28" i="9"/>
  <c r="E28" i="9" s="1"/>
  <c r="B28" i="9" s="1"/>
  <c r="G28" i="9"/>
  <c r="F28" i="9"/>
  <c r="H27" i="9"/>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I3" i="9"/>
  <c r="H3" i="9"/>
  <c r="G3" i="9"/>
  <c r="D101" i="8"/>
  <c r="C1576" i="1" s="1"/>
  <c r="D95" i="8"/>
  <c r="D90" i="8"/>
  <c r="D43" i="8" s="1"/>
  <c r="D85" i="8"/>
  <c r="D80" i="8"/>
  <c r="D75" i="8"/>
  <c r="D70" i="8"/>
  <c r="D65" i="8"/>
  <c r="D60" i="8"/>
  <c r="D55" i="8"/>
  <c r="D50" i="8"/>
  <c r="D49" i="8"/>
  <c r="D44" i="8"/>
  <c r="D36" i="8"/>
  <c r="D26" i="8"/>
  <c r="D24" i="8" s="1"/>
  <c r="C1499" i="1" s="1"/>
  <c r="G1499" i="1" s="1"/>
  <c r="D18" i="8"/>
  <c r="D8" i="8"/>
  <c r="D6" i="8" s="1"/>
  <c r="C1481" i="1" s="1"/>
  <c r="G1481" i="1" s="1"/>
  <c r="E44" i="7"/>
  <c r="D44" i="7"/>
  <c r="E39" i="7"/>
  <c r="D39" i="7"/>
  <c r="E38" i="7"/>
  <c r="D38" i="7"/>
  <c r="E30" i="7"/>
  <c r="D30" i="7"/>
  <c r="E23" i="7"/>
  <c r="D23" i="7"/>
  <c r="E22" i="7"/>
  <c r="D22" i="7"/>
  <c r="H30" i="3" s="1"/>
  <c r="E14" i="7"/>
  <c r="D14" i="7"/>
  <c r="E7" i="7"/>
  <c r="D7" i="7"/>
  <c r="E6" i="7"/>
  <c r="D6" i="7"/>
  <c r="E5" i="7"/>
  <c r="D5" i="7"/>
  <c r="H29" i="3"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409" i="1" s="1"/>
  <c r="D115" i="6"/>
  <c r="D114" i="6" s="1"/>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1223" i="1" s="1"/>
  <c r="D246" i="5"/>
  <c r="D245" i="5" s="1"/>
  <c r="F244" i="5"/>
  <c r="F243" i="5"/>
  <c r="E242" i="5"/>
  <c r="D242" i="5"/>
  <c r="F242" i="5" s="1"/>
  <c r="F241" i="5"/>
  <c r="F240" i="5"/>
  <c r="E239" i="5"/>
  <c r="E238" i="5" s="1"/>
  <c r="D239" i="5"/>
  <c r="F239" i="5" s="1"/>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D177"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D78" i="5" s="1"/>
  <c r="E78" i="5"/>
  <c r="D1056" i="1" s="1"/>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991" i="1" s="1"/>
  <c r="D13" i="5"/>
  <c r="D12" i="5" s="1"/>
  <c r="E12" i="5"/>
  <c r="D990" i="1" s="1"/>
  <c r="F11" i="5"/>
  <c r="F10" i="5"/>
  <c r="F9" i="5"/>
  <c r="E8" i="5"/>
  <c r="E7" i="5" s="1"/>
  <c r="I20" i="3"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D420" i="4" s="1"/>
  <c r="E418" i="4"/>
  <c r="D418" i="4"/>
  <c r="F418" i="4" s="1"/>
  <c r="E417" i="4"/>
  <c r="D412" i="1" s="1"/>
  <c r="H412" i="1" s="1"/>
  <c r="D417" i="4"/>
  <c r="D644" i="4" s="1"/>
  <c r="F644" i="4" s="1"/>
  <c r="E416" i="4"/>
  <c r="E643" i="4" s="1"/>
  <c r="D637" i="1" s="1"/>
  <c r="H637" i="1"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D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D163" i="4"/>
  <c r="F162" i="4"/>
  <c r="F161" i="4"/>
  <c r="F160" i="4"/>
  <c r="E159" i="4"/>
  <c r="E152" i="4" s="1"/>
  <c r="D148" i="1"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1" i="4"/>
  <c r="F110" i="4"/>
  <c r="F109" i="4"/>
  <c r="F108"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E50" i="4"/>
  <c r="D46" i="1"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C1577" i="1"/>
  <c r="G1577" i="1" s="1"/>
  <c r="C1575" i="1"/>
  <c r="G1575" i="1" s="1"/>
  <c r="G1574" i="1"/>
  <c r="C1574" i="1"/>
  <c r="H1574" i="1" s="1"/>
  <c r="C1573" i="1"/>
  <c r="G1573" i="1" s="1"/>
  <c r="G1572" i="1"/>
  <c r="C1572" i="1"/>
  <c r="H1572" i="1" s="1"/>
  <c r="C1571" i="1"/>
  <c r="G1571" i="1" s="1"/>
  <c r="G1570" i="1"/>
  <c r="C1570" i="1"/>
  <c r="H1570" i="1" s="1"/>
  <c r="C1569" i="1"/>
  <c r="G1569" i="1" s="1"/>
  <c r="G1568" i="1"/>
  <c r="C1568" i="1"/>
  <c r="H1568" i="1" s="1"/>
  <c r="C1567" i="1"/>
  <c r="G1567" i="1" s="1"/>
  <c r="G1566" i="1"/>
  <c r="C1566" i="1"/>
  <c r="H1566" i="1" s="1"/>
  <c r="C1565" i="1"/>
  <c r="G1565" i="1" s="1"/>
  <c r="G1564" i="1"/>
  <c r="C1564" i="1"/>
  <c r="H1564" i="1" s="1"/>
  <c r="C1563" i="1"/>
  <c r="G1563" i="1" s="1"/>
  <c r="G1562" i="1"/>
  <c r="C1562" i="1"/>
  <c r="H1562" i="1" s="1"/>
  <c r="C1561" i="1"/>
  <c r="G1561" i="1" s="1"/>
  <c r="G1560" i="1"/>
  <c r="C1560" i="1"/>
  <c r="H1560" i="1" s="1"/>
  <c r="C1559" i="1"/>
  <c r="G1559" i="1" s="1"/>
  <c r="G1558" i="1"/>
  <c r="C1558" i="1"/>
  <c r="H1558" i="1" s="1"/>
  <c r="C1557" i="1"/>
  <c r="G1557" i="1" s="1"/>
  <c r="G1556" i="1"/>
  <c r="C1556" i="1"/>
  <c r="H1556" i="1" s="1"/>
  <c r="C1555" i="1"/>
  <c r="G1555" i="1" s="1"/>
  <c r="G1554" i="1"/>
  <c r="C1554" i="1"/>
  <c r="H1554" i="1" s="1"/>
  <c r="C1553" i="1"/>
  <c r="G1553" i="1" s="1"/>
  <c r="G1552" i="1"/>
  <c r="C1552" i="1"/>
  <c r="H1552" i="1" s="1"/>
  <c r="C1551" i="1"/>
  <c r="G1551" i="1" s="1"/>
  <c r="G1550" i="1"/>
  <c r="C1550" i="1"/>
  <c r="H1550" i="1" s="1"/>
  <c r="C1549" i="1"/>
  <c r="G1549" i="1" s="1"/>
  <c r="G1548" i="1"/>
  <c r="C1548" i="1"/>
  <c r="H1548" i="1" s="1"/>
  <c r="C1547" i="1"/>
  <c r="G1547" i="1" s="1"/>
  <c r="G1546" i="1"/>
  <c r="C1546" i="1"/>
  <c r="H1546" i="1" s="1"/>
  <c r="C1545" i="1"/>
  <c r="G1545" i="1" s="1"/>
  <c r="G1544" i="1"/>
  <c r="C1544" i="1"/>
  <c r="H1544" i="1" s="1"/>
  <c r="C1543" i="1"/>
  <c r="G1543" i="1" s="1"/>
  <c r="G1542" i="1"/>
  <c r="C1542" i="1"/>
  <c r="H1542" i="1" s="1"/>
  <c r="C1541" i="1"/>
  <c r="G1541" i="1" s="1"/>
  <c r="G1540" i="1"/>
  <c r="C1540" i="1"/>
  <c r="H1540" i="1" s="1"/>
  <c r="C1539" i="1"/>
  <c r="G1539" i="1" s="1"/>
  <c r="G1538" i="1"/>
  <c r="C1538" i="1"/>
  <c r="H1538" i="1" s="1"/>
  <c r="C1537" i="1"/>
  <c r="G1537" i="1" s="1"/>
  <c r="G1536" i="1"/>
  <c r="C1536" i="1"/>
  <c r="H1536" i="1" s="1"/>
  <c r="C1535" i="1"/>
  <c r="G1535" i="1" s="1"/>
  <c r="G1534" i="1"/>
  <c r="C1534" i="1"/>
  <c r="H1534" i="1" s="1"/>
  <c r="C1533" i="1"/>
  <c r="G1533" i="1" s="1"/>
  <c r="G1532" i="1"/>
  <c r="C1532" i="1"/>
  <c r="H1532" i="1" s="1"/>
  <c r="C1531" i="1"/>
  <c r="G1531" i="1" s="1"/>
  <c r="G1530" i="1"/>
  <c r="C1530" i="1"/>
  <c r="H1530" i="1" s="1"/>
  <c r="C1529" i="1"/>
  <c r="G1529" i="1" s="1"/>
  <c r="G1528" i="1"/>
  <c r="C1528" i="1"/>
  <c r="H1528" i="1" s="1"/>
  <c r="C1527" i="1"/>
  <c r="G1527" i="1" s="1"/>
  <c r="G1526" i="1"/>
  <c r="C1526" i="1"/>
  <c r="H1526" i="1" s="1"/>
  <c r="C1525" i="1"/>
  <c r="G1525" i="1" s="1"/>
  <c r="C1524" i="1"/>
  <c r="H1524" i="1" s="1"/>
  <c r="C1523" i="1"/>
  <c r="G1523" i="1" s="1"/>
  <c r="G1522" i="1"/>
  <c r="C1522" i="1"/>
  <c r="H1522" i="1" s="1"/>
  <c r="C1521" i="1"/>
  <c r="G1521" i="1" s="1"/>
  <c r="G1520" i="1"/>
  <c r="C1520" i="1"/>
  <c r="H1520" i="1" s="1"/>
  <c r="C1519" i="1"/>
  <c r="G1519" i="1" s="1"/>
  <c r="G1516" i="1"/>
  <c r="C1516" i="1"/>
  <c r="H1516" i="1" s="1"/>
  <c r="C1515" i="1"/>
  <c r="G1515" i="1" s="1"/>
  <c r="G1514" i="1"/>
  <c r="C1514" i="1"/>
  <c r="H1514" i="1" s="1"/>
  <c r="C1513" i="1"/>
  <c r="G1513" i="1" s="1"/>
  <c r="G1512" i="1"/>
  <c r="C1512" i="1"/>
  <c r="H1512" i="1" s="1"/>
  <c r="C1511" i="1"/>
  <c r="G1511" i="1" s="1"/>
  <c r="C1510" i="1"/>
  <c r="H1510" i="1" s="1"/>
  <c r="C1509" i="1"/>
  <c r="G1509" i="1" s="1"/>
  <c r="G1508" i="1"/>
  <c r="C1508" i="1"/>
  <c r="H1508" i="1" s="1"/>
  <c r="C1507" i="1"/>
  <c r="G1507" i="1" s="1"/>
  <c r="C1506" i="1"/>
  <c r="H1506" i="1" s="1"/>
  <c r="C1505" i="1"/>
  <c r="G1505" i="1" s="1"/>
  <c r="G1504" i="1"/>
  <c r="C1504" i="1"/>
  <c r="H1504" i="1" s="1"/>
  <c r="C1503" i="1"/>
  <c r="G1503" i="1" s="1"/>
  <c r="G1502" i="1"/>
  <c r="C1502" i="1"/>
  <c r="H1502" i="1" s="1"/>
  <c r="G1500" i="1"/>
  <c r="C1500" i="1"/>
  <c r="H1500" i="1" s="1"/>
  <c r="G1498" i="1"/>
  <c r="C1498" i="1"/>
  <c r="H1498" i="1" s="1"/>
  <c r="C1497" i="1"/>
  <c r="G1497" i="1" s="1"/>
  <c r="G1496" i="1"/>
  <c r="C1496" i="1"/>
  <c r="H1496" i="1" s="1"/>
  <c r="C1495" i="1"/>
  <c r="G1495" i="1" s="1"/>
  <c r="G1494" i="1"/>
  <c r="C1494" i="1"/>
  <c r="H1494" i="1" s="1"/>
  <c r="C1493" i="1"/>
  <c r="G1493" i="1" s="1"/>
  <c r="C1492" i="1"/>
  <c r="H1492" i="1" s="1"/>
  <c r="C1491" i="1"/>
  <c r="G1491" i="1" s="1"/>
  <c r="G1490" i="1"/>
  <c r="C1490" i="1"/>
  <c r="H1490" i="1" s="1"/>
  <c r="C1489" i="1"/>
  <c r="G1489" i="1" s="1"/>
  <c r="C1488" i="1"/>
  <c r="H1488" i="1" s="1"/>
  <c r="C1487" i="1"/>
  <c r="G1487" i="1" s="1"/>
  <c r="G1486" i="1"/>
  <c r="C1486" i="1"/>
  <c r="H1486" i="1" s="1"/>
  <c r="C1485" i="1"/>
  <c r="G1485" i="1" s="1"/>
  <c r="G1484" i="1"/>
  <c r="C1484" i="1"/>
  <c r="H1484" i="1" s="1"/>
  <c r="G1482" i="1"/>
  <c r="C1482" i="1"/>
  <c r="H1482" i="1" s="1"/>
  <c r="G1480" i="1"/>
  <c r="C1480" i="1"/>
  <c r="D1479" i="1"/>
  <c r="J1479" i="1" s="1"/>
  <c r="C1479" i="1"/>
  <c r="G1479" i="1" s="1"/>
  <c r="D1478" i="1"/>
  <c r="J1478" i="1" s="1"/>
  <c r="C1478" i="1"/>
  <c r="G1478" i="1" s="1"/>
  <c r="D1477" i="1"/>
  <c r="J1477" i="1" s="1"/>
  <c r="C1477" i="1"/>
  <c r="G1477" i="1" s="1"/>
  <c r="D1476" i="1"/>
  <c r="J1476" i="1" s="1"/>
  <c r="C1476" i="1"/>
  <c r="G1476" i="1" s="1"/>
  <c r="D1475" i="1"/>
  <c r="H1475" i="1" s="1"/>
  <c r="C1475" i="1"/>
  <c r="G1475" i="1" s="1"/>
  <c r="D1474" i="1"/>
  <c r="J1474" i="1" s="1"/>
  <c r="C1474" i="1"/>
  <c r="G1474" i="1" s="1"/>
  <c r="D1473" i="1"/>
  <c r="J1473" i="1" s="1"/>
  <c r="C1473" i="1"/>
  <c r="G1473" i="1" s="1"/>
  <c r="D1472" i="1"/>
  <c r="J1472" i="1" s="1"/>
  <c r="C1472" i="1"/>
  <c r="G1472" i="1" s="1"/>
  <c r="D1471" i="1"/>
  <c r="J1471" i="1" s="1"/>
  <c r="C1471" i="1"/>
  <c r="G1471" i="1" s="1"/>
  <c r="D1470" i="1"/>
  <c r="H1470" i="1" s="1"/>
  <c r="C1470" i="1"/>
  <c r="G1470" i="1" s="1"/>
  <c r="D1469" i="1"/>
  <c r="H1469" i="1" s="1"/>
  <c r="C1469" i="1"/>
  <c r="G1469" i="1" s="1"/>
  <c r="D1468" i="1"/>
  <c r="J1468" i="1" s="1"/>
  <c r="C1468" i="1"/>
  <c r="G1468" i="1" s="1"/>
  <c r="D1467" i="1"/>
  <c r="J1467" i="1" s="1"/>
  <c r="C1467" i="1"/>
  <c r="G1467" i="1" s="1"/>
  <c r="D1466" i="1"/>
  <c r="J1466" i="1" s="1"/>
  <c r="C1466" i="1"/>
  <c r="G1466" i="1" s="1"/>
  <c r="D1465" i="1"/>
  <c r="J1465" i="1" s="1"/>
  <c r="C1465" i="1"/>
  <c r="G1465" i="1" s="1"/>
  <c r="D1464" i="1"/>
  <c r="J1464" i="1" s="1"/>
  <c r="C1464" i="1"/>
  <c r="G1464" i="1" s="1"/>
  <c r="D1463" i="1"/>
  <c r="J1463" i="1" s="1"/>
  <c r="C1463" i="1"/>
  <c r="G1463" i="1" s="1"/>
  <c r="D1462" i="1"/>
  <c r="J1462" i="1" s="1"/>
  <c r="C1462" i="1"/>
  <c r="G1462" i="1" s="1"/>
  <c r="D1461" i="1"/>
  <c r="H1461" i="1" s="1"/>
  <c r="C1461" i="1"/>
  <c r="G1461" i="1" s="1"/>
  <c r="D1460" i="1"/>
  <c r="J1460" i="1" s="1"/>
  <c r="C1460" i="1"/>
  <c r="G1460" i="1" s="1"/>
  <c r="D1459" i="1"/>
  <c r="J1459" i="1" s="1"/>
  <c r="C1459" i="1"/>
  <c r="G1459" i="1" s="1"/>
  <c r="D1458" i="1"/>
  <c r="J1458" i="1" s="1"/>
  <c r="C1458" i="1"/>
  <c r="G1458" i="1" s="1"/>
  <c r="D1457" i="1"/>
  <c r="J1457" i="1" s="1"/>
  <c r="C1457" i="1"/>
  <c r="G1457" i="1" s="1"/>
  <c r="D1456" i="1"/>
  <c r="C1456" i="1"/>
  <c r="G1456" i="1" s="1"/>
  <c r="D1455" i="1"/>
  <c r="J1455" i="1" s="1"/>
  <c r="C1455" i="1"/>
  <c r="G1455" i="1" s="1"/>
  <c r="D1454" i="1"/>
  <c r="C1454" i="1"/>
  <c r="G1454" i="1" s="1"/>
  <c r="D1453" i="1"/>
  <c r="C1453" i="1"/>
  <c r="G1453" i="1" s="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D1410" i="1"/>
  <c r="C1410" i="1"/>
  <c r="H1410" i="1" s="1"/>
  <c r="C1409"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D1240" i="1"/>
  <c r="C1240" i="1"/>
  <c r="G1240" i="1" s="1"/>
  <c r="D1239" i="1"/>
  <c r="C1239" i="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D1230" i="1"/>
  <c r="C1230" i="1"/>
  <c r="G1230" i="1" s="1"/>
  <c r="D1229" i="1"/>
  <c r="C1229" i="1"/>
  <c r="D1228" i="1"/>
  <c r="C1228" i="1"/>
  <c r="G1228" i="1" s="1"/>
  <c r="D1227" i="1"/>
  <c r="C1227" i="1"/>
  <c r="D1226" i="1"/>
  <c r="C1226" i="1"/>
  <c r="D1225" i="1"/>
  <c r="C1225" i="1"/>
  <c r="G1225" i="1" s="1"/>
  <c r="D1224" i="1"/>
  <c r="C1224" i="1"/>
  <c r="G1224" i="1" s="1"/>
  <c r="C1223" i="1"/>
  <c r="C1222" i="1"/>
  <c r="D1221" i="1"/>
  <c r="C1221" i="1"/>
  <c r="G1221" i="1" s="1"/>
  <c r="D1220" i="1"/>
  <c r="C1220" i="1"/>
  <c r="G1220" i="1" s="1"/>
  <c r="D1219" i="1"/>
  <c r="C1219" i="1"/>
  <c r="G1219" i="1" s="1"/>
  <c r="D1218" i="1"/>
  <c r="C1218" i="1"/>
  <c r="G1218" i="1" s="1"/>
  <c r="D1217" i="1"/>
  <c r="C1217" i="1"/>
  <c r="G1217" i="1" s="1"/>
  <c r="D1216" i="1"/>
  <c r="C1216" i="1"/>
  <c r="G1216" i="1" s="1"/>
  <c r="D1215" i="1"/>
  <c r="C1215" i="1"/>
  <c r="G1215" i="1" s="1"/>
  <c r="C1214"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C1019" i="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D1010" i="1"/>
  <c r="C1010" i="1"/>
  <c r="H1010" i="1" s="1"/>
  <c r="D1009" i="1"/>
  <c r="C1009" i="1"/>
  <c r="H1009" i="1" s="1"/>
  <c r="D1008" i="1"/>
  <c r="C1008" i="1"/>
  <c r="H1008" i="1" s="1"/>
  <c r="C1007" i="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C991" i="1"/>
  <c r="C990" i="1"/>
  <c r="D989" i="1"/>
  <c r="C989" i="1"/>
  <c r="H989" i="1" s="1"/>
  <c r="D988" i="1"/>
  <c r="C988" i="1"/>
  <c r="D987" i="1"/>
  <c r="C987" i="1"/>
  <c r="H987" i="1" s="1"/>
  <c r="C986" i="1"/>
  <c r="D983" i="1"/>
  <c r="C983" i="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D712" i="1"/>
  <c r="H712" i="1" s="1"/>
  <c r="C712" i="1"/>
  <c r="G712" i="1" s="1"/>
  <c r="D711" i="1"/>
  <c r="H711" i="1" s="1"/>
  <c r="C711" i="1"/>
  <c r="D710" i="1"/>
  <c r="H710" i="1" s="1"/>
  <c r="C710" i="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D669" i="1"/>
  <c r="H669" i="1" s="1"/>
  <c r="C669" i="1"/>
  <c r="D668" i="1"/>
  <c r="H668" i="1" s="1"/>
  <c r="C668" i="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D647" i="1"/>
  <c r="H647" i="1" s="1"/>
  <c r="C647" i="1"/>
  <c r="G647" i="1" s="1"/>
  <c r="D646" i="1"/>
  <c r="H646" i="1" s="1"/>
  <c r="C646" i="1"/>
  <c r="G646" i="1" s="1"/>
  <c r="D645" i="1"/>
  <c r="H645" i="1" s="1"/>
  <c r="C645" i="1"/>
  <c r="D644" i="1"/>
  <c r="H644" i="1" s="1"/>
  <c r="C644" i="1"/>
  <c r="D643" i="1"/>
  <c r="H643" i="1" s="1"/>
  <c r="C643" i="1"/>
  <c r="D642" i="1"/>
  <c r="H642" i="1" s="1"/>
  <c r="C642" i="1"/>
  <c r="D641" i="1"/>
  <c r="H641" i="1" s="1"/>
  <c r="C641" i="1"/>
  <c r="C638" i="1"/>
  <c r="C637" i="1"/>
  <c r="D632" i="1"/>
  <c r="H632" i="1" s="1"/>
  <c r="C632" i="1"/>
  <c r="D631" i="1"/>
  <c r="H631" i="1" s="1"/>
  <c r="C631" i="1"/>
  <c r="D629"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H522" i="1" s="1"/>
  <c r="C522" i="1"/>
  <c r="G522" i="1" s="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H414" i="1"/>
  <c r="D414" i="1"/>
  <c r="C414" i="1"/>
  <c r="G414" i="1" s="1"/>
  <c r="D413" i="1"/>
  <c r="H413" i="1" s="1"/>
  <c r="C413" i="1"/>
  <c r="C412" i="1"/>
  <c r="C411" i="1"/>
  <c r="H406" i="1"/>
  <c r="D406" i="1"/>
  <c r="C406" i="1"/>
  <c r="G406" i="1" s="1"/>
  <c r="D405" i="1"/>
  <c r="H405" i="1" s="1"/>
  <c r="C405" i="1"/>
  <c r="D404" i="1"/>
  <c r="H404" i="1" s="1"/>
  <c r="C404" i="1"/>
  <c r="D401" i="1"/>
  <c r="H401" i="1" s="1"/>
  <c r="C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H391" i="1" s="1"/>
  <c r="C391" i="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D378" i="1"/>
  <c r="C378" i="1"/>
  <c r="G378" i="1" s="1"/>
  <c r="D377" i="1"/>
  <c r="C377" i="1"/>
  <c r="G377" i="1" s="1"/>
  <c r="D376" i="1"/>
  <c r="C376" i="1"/>
  <c r="G376" i="1" s="1"/>
  <c r="D375" i="1"/>
  <c r="C375" i="1"/>
  <c r="G375" i="1" s="1"/>
  <c r="D374" i="1"/>
  <c r="C374" i="1"/>
  <c r="G374" i="1" s="1"/>
  <c r="D373" i="1"/>
  <c r="C373" i="1"/>
  <c r="G373" i="1" s="1"/>
  <c r="D372" i="1"/>
  <c r="C372" i="1"/>
  <c r="D371" i="1"/>
  <c r="C371" i="1"/>
  <c r="D370" i="1"/>
  <c r="C370" i="1"/>
  <c r="D369" i="1"/>
  <c r="C369" i="1"/>
  <c r="G369" i="1" s="1"/>
  <c r="D368" i="1"/>
  <c r="C368" i="1"/>
  <c r="D367" i="1"/>
  <c r="C367" i="1"/>
  <c r="G367" i="1" s="1"/>
  <c r="D366" i="1"/>
  <c r="C366" i="1"/>
  <c r="D365" i="1"/>
  <c r="C365" i="1"/>
  <c r="D364" i="1"/>
  <c r="C364" i="1"/>
  <c r="D363" i="1"/>
  <c r="C363" i="1"/>
  <c r="G363" i="1" s="1"/>
  <c r="D362" i="1"/>
  <c r="C362" i="1"/>
  <c r="G362" i="1" s="1"/>
  <c r="D361" i="1"/>
  <c r="C361" i="1"/>
  <c r="G361" i="1" s="1"/>
  <c r="D360" i="1"/>
  <c r="C360" i="1"/>
  <c r="G360" i="1" s="1"/>
  <c r="D359" i="1"/>
  <c r="C359" i="1"/>
  <c r="G359" i="1" s="1"/>
  <c r="D358" i="1"/>
  <c r="C358"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D345"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C306" i="1"/>
  <c r="G306" i="1" s="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2" i="1"/>
  <c r="C292" i="1"/>
  <c r="D291" i="1"/>
  <c r="C291" i="1"/>
  <c r="D290" i="1"/>
  <c r="C290" i="1"/>
  <c r="D289" i="1"/>
  <c r="C289" i="1"/>
  <c r="G289" i="1" s="1"/>
  <c r="D288" i="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D261" i="1"/>
  <c r="C261" i="1"/>
  <c r="G261" i="1" s="1"/>
  <c r="D260" i="1"/>
  <c r="C260" i="1"/>
  <c r="G260" i="1" s="1"/>
  <c r="D259" i="1"/>
  <c r="C259" i="1"/>
  <c r="G259" i="1" s="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8" i="1"/>
  <c r="C248" i="1"/>
  <c r="G248" i="1" s="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C220" i="1"/>
  <c r="G220" i="1" s="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G211" i="1" s="1"/>
  <c r="D210" i="1"/>
  <c r="C210" i="1"/>
  <c r="G210" i="1" s="1"/>
  <c r="D209" i="1"/>
  <c r="C209" i="1"/>
  <c r="G209" i="1" s="1"/>
  <c r="D208" i="1"/>
  <c r="C208" i="1"/>
  <c r="G208" i="1" s="1"/>
  <c r="D207" i="1"/>
  <c r="C207" i="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2" i="1"/>
  <c r="C192" i="1"/>
  <c r="G192" i="1" s="1"/>
  <c r="D191" i="1"/>
  <c r="C191" i="1"/>
  <c r="D190" i="1"/>
  <c r="C190" i="1"/>
  <c r="D189" i="1"/>
  <c r="C189" i="1"/>
  <c r="D188" i="1"/>
  <c r="C188" i="1"/>
  <c r="G188" i="1" s="1"/>
  <c r="D187" i="1"/>
  <c r="C187" i="1"/>
  <c r="G187" i="1" s="1"/>
  <c r="D186" i="1"/>
  <c r="C186" i="1"/>
  <c r="G186" i="1" s="1"/>
  <c r="D185" i="1"/>
  <c r="C185" i="1"/>
  <c r="G185" i="1" s="1"/>
  <c r="D184" i="1"/>
  <c r="C184" i="1"/>
  <c r="G184" i="1" s="1"/>
  <c r="D183" i="1"/>
  <c r="C183" i="1"/>
  <c r="D182" i="1"/>
  <c r="C182" i="1"/>
  <c r="G182" i="1" s="1"/>
  <c r="D181" i="1"/>
  <c r="C181" i="1"/>
  <c r="G181" i="1" s="1"/>
  <c r="D180" i="1"/>
  <c r="C180" i="1"/>
  <c r="G180" i="1" s="1"/>
  <c r="D179" i="1"/>
  <c r="C179" i="1"/>
  <c r="G179" i="1" s="1"/>
  <c r="D178" i="1"/>
  <c r="C178" i="1"/>
  <c r="G178" i="1" s="1"/>
  <c r="D177" i="1"/>
  <c r="C177" i="1"/>
  <c r="G177" i="1" s="1"/>
  <c r="D176" i="1"/>
  <c r="C176" i="1"/>
  <c r="G176" i="1" s="1"/>
  <c r="D175" i="1"/>
  <c r="C175" i="1"/>
  <c r="D174" i="1"/>
  <c r="C174" i="1"/>
  <c r="G174" i="1" s="1"/>
  <c r="D173" i="1"/>
  <c r="C173" i="1"/>
  <c r="G173" i="1" s="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G158" i="1" s="1"/>
  <c r="D157" i="1"/>
  <c r="C157" i="1"/>
  <c r="D156" i="1"/>
  <c r="C156" i="1"/>
  <c r="D155" i="1"/>
  <c r="C155" i="1"/>
  <c r="D154" i="1"/>
  <c r="C154" i="1"/>
  <c r="G154" i="1" s="1"/>
  <c r="D153" i="1"/>
  <c r="C153" i="1"/>
  <c r="G153" i="1" s="1"/>
  <c r="D152" i="1"/>
  <c r="C152" i="1"/>
  <c r="D151" i="1"/>
  <c r="C151" i="1"/>
  <c r="G151" i="1" s="1"/>
  <c r="D150" i="1"/>
  <c r="C150" i="1"/>
  <c r="G150" i="1" s="1"/>
  <c r="D149" i="1"/>
  <c r="C149" i="1"/>
  <c r="C148" i="1"/>
  <c r="D146" i="1"/>
  <c r="C146" i="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C135" i="1"/>
  <c r="G135" i="1" s="1"/>
  <c r="D134" i="1"/>
  <c r="C134" i="1"/>
  <c r="G134" i="1" s="1"/>
  <c r="D133" i="1"/>
  <c r="C133" i="1"/>
  <c r="G133" i="1" s="1"/>
  <c r="D132" i="1"/>
  <c r="C132" i="1"/>
  <c r="G132" i="1" s="1"/>
  <c r="D131" i="1"/>
  <c r="C131" i="1"/>
  <c r="D130" i="1"/>
  <c r="C130" i="1"/>
  <c r="D129" i="1"/>
  <c r="C129" i="1"/>
  <c r="D128" i="1"/>
  <c r="C128" i="1"/>
  <c r="G128" i="1" s="1"/>
  <c r="D127" i="1"/>
  <c r="C127" i="1"/>
  <c r="G127" i="1" s="1"/>
  <c r="D126" i="1"/>
  <c r="C126" i="1"/>
  <c r="D125" i="1"/>
  <c r="C125" i="1"/>
  <c r="D124" i="1"/>
  <c r="C124" i="1"/>
  <c r="G124" i="1" s="1"/>
  <c r="D123" i="1"/>
  <c r="C123" i="1"/>
  <c r="D122" i="1"/>
  <c r="C122" i="1"/>
  <c r="G122" i="1" s="1"/>
  <c r="D121" i="1"/>
  <c r="C121" i="1"/>
  <c r="G121" i="1" s="1"/>
  <c r="D120" i="1"/>
  <c r="C120" i="1"/>
  <c r="G120" i="1" s="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2" i="1"/>
  <c r="C102" i="1"/>
  <c r="G102" i="1" s="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D80" i="1"/>
  <c r="C80" i="1"/>
  <c r="G80" i="1" s="1"/>
  <c r="D79" i="1"/>
  <c r="C79" i="1"/>
  <c r="G79" i="1" s="1"/>
  <c r="D78" i="1"/>
  <c r="C78" i="1"/>
  <c r="G78" i="1" s="1"/>
  <c r="D77" i="1"/>
  <c r="C77" i="1"/>
  <c r="G77" i="1" s="1"/>
  <c r="D76" i="1"/>
  <c r="C76" i="1"/>
  <c r="G76" i="1" s="1"/>
  <c r="D75" i="1"/>
  <c r="C75" i="1"/>
  <c r="G75" i="1" s="1"/>
  <c r="D74" i="1"/>
  <c r="C74" i="1"/>
  <c r="G74" i="1" s="1"/>
  <c r="D73" i="1"/>
  <c r="C73" i="1"/>
  <c r="G73" i="1" s="1"/>
  <c r="D72" i="1"/>
  <c r="C72" i="1"/>
  <c r="G72" i="1" s="1"/>
  <c r="D71" i="1"/>
  <c r="C71" i="1"/>
  <c r="G71" i="1" s="1"/>
  <c r="D70" i="1"/>
  <c r="C70" i="1"/>
  <c r="G70" i="1" s="1"/>
  <c r="D69" i="1"/>
  <c r="C69" i="1"/>
  <c r="G69" i="1" s="1"/>
  <c r="D68" i="1"/>
  <c r="C68" i="1"/>
  <c r="G68" i="1" s="1"/>
  <c r="D67" i="1"/>
  <c r="C67" i="1"/>
  <c r="G67" i="1" s="1"/>
  <c r="D66" i="1"/>
  <c r="C66" i="1"/>
  <c r="G66" i="1" s="1"/>
  <c r="D65" i="1"/>
  <c r="C65" i="1"/>
  <c r="C64" i="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C46" i="1"/>
  <c r="D45" i="1"/>
  <c r="C45" i="1"/>
  <c r="H45" i="1" s="1"/>
  <c r="D44" i="1"/>
  <c r="C44" i="1"/>
  <c r="H44" i="1" s="1"/>
  <c r="D43" i="1"/>
  <c r="C43" i="1"/>
  <c r="H43" i="1" s="1"/>
  <c r="D42" i="1"/>
  <c r="C42" i="1"/>
  <c r="H42" i="1" s="1"/>
  <c r="D41" i="1"/>
  <c r="C41" i="1"/>
  <c r="H41" i="1" s="1"/>
  <c r="D40" i="1"/>
  <c r="D39" i="1"/>
  <c r="C39" i="1"/>
  <c r="H39" i="1" s="1"/>
  <c r="D38" i="1"/>
  <c r="C38" i="1"/>
  <c r="H38" i="1" s="1"/>
  <c r="D37" i="1"/>
  <c r="C37" i="1"/>
  <c r="G37" i="1" s="1"/>
  <c r="D36" i="1"/>
  <c r="C36" i="1"/>
  <c r="G36" i="1" s="1"/>
  <c r="D35" i="1"/>
  <c r="C35" i="1"/>
  <c r="G35" i="1" s="1"/>
  <c r="D34" i="1"/>
  <c r="C34" i="1"/>
  <c r="H34" i="1" s="1"/>
  <c r="D33" i="1"/>
  <c r="C33" i="1"/>
  <c r="H33" i="1" s="1"/>
  <c r="D32" i="1"/>
  <c r="C32" i="1"/>
  <c r="H32" i="1" s="1"/>
  <c r="D31" i="1"/>
  <c r="C31" i="1"/>
  <c r="G31" i="1" s="1"/>
  <c r="D30" i="1"/>
  <c r="C30" i="1"/>
  <c r="G30" i="1" s="1"/>
  <c r="D29" i="1"/>
  <c r="C29" i="1"/>
  <c r="H29" i="1" s="1"/>
  <c r="D28" i="1"/>
  <c r="C28" i="1"/>
  <c r="G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G19" i="1" s="1"/>
  <c r="D18" i="1"/>
  <c r="C18" i="1"/>
  <c r="G18" i="1" s="1"/>
  <c r="G17" i="1"/>
  <c r="D17" i="1"/>
  <c r="C17" i="1"/>
  <c r="H17" i="1" s="1"/>
  <c r="D16" i="1"/>
  <c r="C16" i="1"/>
  <c r="H16" i="1" s="1"/>
  <c r="D15" i="1"/>
  <c r="C15" i="1"/>
  <c r="H15" i="1" s="1"/>
  <c r="D14" i="1"/>
  <c r="C14" i="1"/>
  <c r="H14" i="1" s="1"/>
  <c r="D13" i="1"/>
  <c r="C13" i="1"/>
  <c r="H13" i="1" s="1"/>
  <c r="D12" i="1"/>
  <c r="C12" i="1"/>
  <c r="G12" i="1" s="1"/>
  <c r="D11" i="1"/>
  <c r="C11" i="1"/>
  <c r="H11" i="1" s="1"/>
  <c r="D10" i="1"/>
  <c r="C10" i="1"/>
  <c r="H10" i="1" s="1"/>
  <c r="D9" i="1"/>
  <c r="C9" i="1"/>
  <c r="H9" i="1" s="1"/>
  <c r="D8" i="1"/>
  <c r="C8" i="1"/>
  <c r="H8" i="1" s="1"/>
  <c r="D7" i="1"/>
  <c r="C7" i="1"/>
  <c r="H7" i="1" s="1"/>
  <c r="D6" i="1"/>
  <c r="C6" i="1"/>
  <c r="H6" i="1" s="1"/>
  <c r="D5" i="1"/>
  <c r="C5" i="1"/>
  <c r="G5" i="1" s="1"/>
  <c r="D4" i="1"/>
  <c r="C4" i="1"/>
  <c r="G4" i="1" s="1"/>
  <c r="C3" i="1"/>
  <c r="G1223" i="1" l="1"/>
  <c r="E245" i="5"/>
  <c r="D1222" i="1" s="1"/>
  <c r="H1222" i="1" s="1"/>
  <c r="G1227" i="1"/>
  <c r="G1229" i="1"/>
  <c r="F250" i="5"/>
  <c r="G1222" i="1"/>
  <c r="G1226" i="1"/>
  <c r="F217" i="9"/>
  <c r="G1239" i="1"/>
  <c r="F259" i="5"/>
  <c r="G1231" i="1"/>
  <c r="H1056" i="1"/>
  <c r="F78" i="5"/>
  <c r="E27" i="9"/>
  <c r="B27" i="9" s="1"/>
  <c r="F215" i="9"/>
  <c r="B215" i="9" s="1"/>
  <c r="E288" i="9"/>
  <c r="B288" i="9" s="1"/>
  <c r="E293" i="9"/>
  <c r="B293" i="9" s="1"/>
  <c r="H1576" i="1"/>
  <c r="G1576" i="1"/>
  <c r="G1578" i="1"/>
  <c r="I35" i="3"/>
  <c r="C1518" i="1"/>
  <c r="G1524" i="1"/>
  <c r="G1510" i="1"/>
  <c r="G1506" i="1"/>
  <c r="C1501" i="1"/>
  <c r="G1501" i="1" s="1"/>
  <c r="G1492" i="1"/>
  <c r="G1488" i="1"/>
  <c r="C1483" i="1"/>
  <c r="G1483" i="1" s="1"/>
  <c r="G1241" i="1"/>
  <c r="E291" i="9"/>
  <c r="B291" i="9" s="1"/>
  <c r="H1019" i="1"/>
  <c r="H1011" i="1"/>
  <c r="H1007" i="1"/>
  <c r="H990" i="1"/>
  <c r="H991" i="1"/>
  <c r="D985" i="1"/>
  <c r="D986" i="1"/>
  <c r="H986" i="1" s="1"/>
  <c r="H988" i="1"/>
  <c r="F8" i="5"/>
  <c r="D1408" i="1"/>
  <c r="E294" i="9"/>
  <c r="B294" i="9" s="1"/>
  <c r="E32" i="9"/>
  <c r="B32" i="9" s="1"/>
  <c r="E286" i="9"/>
  <c r="B286" i="9" s="1"/>
  <c r="E303" i="9"/>
  <c r="B303" i="9" s="1"/>
  <c r="H1453" i="1"/>
  <c r="H1454" i="1"/>
  <c r="J1456" i="1"/>
  <c r="H1409" i="1"/>
  <c r="H1411" i="1"/>
  <c r="H1408" i="1"/>
  <c r="H1420" i="1"/>
  <c r="E141" i="6"/>
  <c r="G668" i="1"/>
  <c r="G632" i="1"/>
  <c r="G631" i="1"/>
  <c r="G641" i="1"/>
  <c r="G404" i="1"/>
  <c r="G292" i="1"/>
  <c r="G291" i="1"/>
  <c r="G290" i="1"/>
  <c r="D411" i="1"/>
  <c r="H411" i="1" s="1"/>
  <c r="G637" i="1"/>
  <c r="E644" i="4"/>
  <c r="D638" i="1" s="1"/>
  <c r="H638" i="1" s="1"/>
  <c r="G288" i="1"/>
  <c r="G412" i="1"/>
  <c r="F643" i="4"/>
  <c r="G713" i="1"/>
  <c r="G711" i="1"/>
  <c r="G710" i="1"/>
  <c r="G703" i="1"/>
  <c r="G687" i="1"/>
  <c r="G670" i="1"/>
  <c r="G669" i="1"/>
  <c r="G648" i="1"/>
  <c r="E275" i="9"/>
  <c r="B275" i="9" s="1"/>
  <c r="G644" i="1"/>
  <c r="F652" i="4"/>
  <c r="G643" i="1"/>
  <c r="G642" i="1"/>
  <c r="G645" i="1"/>
  <c r="G379" i="1"/>
  <c r="G372" i="1"/>
  <c r="G358" i="1"/>
  <c r="G364" i="1"/>
  <c r="G371" i="1"/>
  <c r="F363" i="4"/>
  <c r="F369" i="4"/>
  <c r="G370" i="1"/>
  <c r="G368" i="1"/>
  <c r="G366" i="1"/>
  <c r="G365" i="1"/>
  <c r="G262" i="1"/>
  <c r="G207" i="1"/>
  <c r="F196" i="4"/>
  <c r="G191" i="1"/>
  <c r="G190" i="1"/>
  <c r="G189" i="1"/>
  <c r="E163" i="4"/>
  <c r="D159" i="1" s="1"/>
  <c r="G159" i="1" s="1"/>
  <c r="F223" i="9"/>
  <c r="F188" i="4"/>
  <c r="G183" i="1"/>
  <c r="F221" i="9"/>
  <c r="F219" i="9"/>
  <c r="B219" i="9" s="1"/>
  <c r="G175" i="1"/>
  <c r="G171" i="1"/>
  <c r="G149" i="1"/>
  <c r="G148" i="1"/>
  <c r="G155" i="1"/>
  <c r="G156" i="1"/>
  <c r="F159" i="4"/>
  <c r="G172" i="1"/>
  <c r="G170" i="1"/>
  <c r="G169" i="1"/>
  <c r="G168" i="1"/>
  <c r="G167" i="1"/>
  <c r="G165" i="1"/>
  <c r="G166" i="1"/>
  <c r="F169" i="4"/>
  <c r="G160" i="1"/>
  <c r="G164" i="1"/>
  <c r="G163" i="1"/>
  <c r="F164" i="4"/>
  <c r="G162" i="1"/>
  <c r="G161" i="1"/>
  <c r="G157" i="1"/>
  <c r="G152" i="1"/>
  <c r="G146" i="1"/>
  <c r="F134" i="4"/>
  <c r="G129" i="1"/>
  <c r="G130" i="1"/>
  <c r="G131" i="1"/>
  <c r="G126" i="1"/>
  <c r="G125" i="1"/>
  <c r="G123" i="1"/>
  <c r="F106" i="4"/>
  <c r="F112" i="4"/>
  <c r="B217" i="9"/>
  <c r="G81" i="1"/>
  <c r="F74" i="4"/>
  <c r="F50" i="4"/>
  <c r="F68" i="4"/>
  <c r="G46" i="1"/>
  <c r="G64" i="1"/>
  <c r="G65" i="1"/>
  <c r="G6" i="1"/>
  <c r="G7" i="1"/>
  <c r="G8" i="1"/>
  <c r="G9" i="1"/>
  <c r="G10" i="1"/>
  <c r="G11" i="1"/>
  <c r="G13" i="1"/>
  <c r="G14" i="1"/>
  <c r="G15" i="1"/>
  <c r="G16" i="1"/>
  <c r="G20" i="1"/>
  <c r="G21" i="1"/>
  <c r="G22" i="1"/>
  <c r="G23" i="1"/>
  <c r="G24" i="1"/>
  <c r="G25" i="1"/>
  <c r="G26" i="1"/>
  <c r="G27" i="1"/>
  <c r="G29" i="1"/>
  <c r="G32" i="1"/>
  <c r="G33" i="1"/>
  <c r="G34" i="1"/>
  <c r="G38" i="1"/>
  <c r="G39" i="1"/>
  <c r="G41" i="1"/>
  <c r="G42" i="1"/>
  <c r="G43" i="1"/>
  <c r="G44" i="1"/>
  <c r="G45" i="1"/>
  <c r="H4" i="1"/>
  <c r="H5" i="1"/>
  <c r="H12" i="1"/>
  <c r="H18" i="1"/>
  <c r="H19" i="1"/>
  <c r="H28" i="1"/>
  <c r="H30" i="1"/>
  <c r="H31" i="1"/>
  <c r="H35" i="1"/>
  <c r="H36" i="1"/>
  <c r="H37"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8"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G391" i="1"/>
  <c r="G393" i="1"/>
  <c r="G395" i="1"/>
  <c r="G397" i="1"/>
  <c r="G399" i="1"/>
  <c r="G401" i="1"/>
  <c r="G405" i="1"/>
  <c r="G411" i="1"/>
  <c r="G413" i="1"/>
  <c r="G415" i="1"/>
  <c r="G417" i="1"/>
  <c r="G419" i="1"/>
  <c r="G421" i="1"/>
  <c r="G423" i="1"/>
  <c r="G425" i="1"/>
  <c r="G427" i="1"/>
  <c r="G429" i="1"/>
  <c r="G431" i="1"/>
  <c r="G433" i="1"/>
  <c r="G435" i="1"/>
  <c r="H390" i="1"/>
  <c r="H983" i="1"/>
  <c r="G983"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I1446" i="1"/>
  <c r="I1448" i="1"/>
  <c r="I1450" i="1"/>
  <c r="I1452" i="1"/>
  <c r="I1458" i="1"/>
  <c r="I1460" i="1"/>
  <c r="I1463" i="1"/>
  <c r="I1465" i="1"/>
  <c r="I1467" i="1"/>
  <c r="I1471" i="1"/>
  <c r="I1473" i="1"/>
  <c r="I1476" i="1"/>
  <c r="I1478"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G1440" i="1"/>
  <c r="G1441" i="1"/>
  <c r="G1442" i="1"/>
  <c r="G1443" i="1"/>
  <c r="G1444" i="1"/>
  <c r="G1445" i="1"/>
  <c r="J1445" i="1"/>
  <c r="H1446" i="1"/>
  <c r="H1447" i="1"/>
  <c r="I1447" i="1" s="1"/>
  <c r="H1448" i="1"/>
  <c r="H1449" i="1"/>
  <c r="I1449" i="1" s="1"/>
  <c r="H1450" i="1"/>
  <c r="H1451" i="1"/>
  <c r="I1451" i="1" s="1"/>
  <c r="H1452" i="1"/>
  <c r="H1455" i="1"/>
  <c r="I1455" i="1" s="1"/>
  <c r="H1456" i="1"/>
  <c r="I1456" i="1" s="1"/>
  <c r="H1457" i="1"/>
  <c r="I1457" i="1" s="1"/>
  <c r="H1458" i="1"/>
  <c r="H1459" i="1"/>
  <c r="I1459" i="1" s="1"/>
  <c r="H1460" i="1"/>
  <c r="H1462" i="1"/>
  <c r="I1462" i="1" s="1"/>
  <c r="H1463" i="1"/>
  <c r="H1464" i="1"/>
  <c r="I1464" i="1" s="1"/>
  <c r="H1465" i="1"/>
  <c r="H1466" i="1"/>
  <c r="I1466" i="1" s="1"/>
  <c r="H1467" i="1"/>
  <c r="H1468" i="1"/>
  <c r="I1468" i="1" s="1"/>
  <c r="H1471" i="1"/>
  <c r="H1472" i="1"/>
  <c r="I1472" i="1" s="1"/>
  <c r="H1473" i="1"/>
  <c r="H1474" i="1"/>
  <c r="I1474" i="1" s="1"/>
  <c r="H1476" i="1"/>
  <c r="H1477" i="1"/>
  <c r="I1477" i="1" s="1"/>
  <c r="H1478" i="1"/>
  <c r="H1479" i="1"/>
  <c r="I1479" i="1" s="1"/>
  <c r="H1481" i="1"/>
  <c r="H1483" i="1"/>
  <c r="H1485" i="1"/>
  <c r="H1487" i="1"/>
  <c r="H1489" i="1"/>
  <c r="H1491"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H1545" i="1"/>
  <c r="H1547" i="1"/>
  <c r="H1549" i="1"/>
  <c r="H1551" i="1"/>
  <c r="H1553" i="1"/>
  <c r="H1555" i="1"/>
  <c r="H1557" i="1"/>
  <c r="H1559" i="1"/>
  <c r="H1561" i="1"/>
  <c r="H1563" i="1"/>
  <c r="H1565" i="1"/>
  <c r="H1567" i="1"/>
  <c r="H1569" i="1"/>
  <c r="H1571" i="1"/>
  <c r="H1573" i="1"/>
  <c r="H1575" i="1"/>
  <c r="H1577" i="1"/>
  <c r="H1579" i="1"/>
  <c r="G21" i="9"/>
  <c r="H21" i="9"/>
  <c r="F152" i="4"/>
  <c r="D151" i="4"/>
  <c r="F299" i="4"/>
  <c r="D298" i="4"/>
  <c r="F420" i="4"/>
  <c r="D635" i="4"/>
  <c r="D636" i="4"/>
  <c r="F528" i="4"/>
  <c r="E636" i="4"/>
  <c r="D630" i="1" s="1"/>
  <c r="F12" i="5"/>
  <c r="D7" i="5"/>
  <c r="H23" i="3"/>
  <c r="H1439" i="1"/>
  <c r="H1440" i="1"/>
  <c r="H1441" i="1"/>
  <c r="H1442" i="1"/>
  <c r="H1443" i="1"/>
  <c r="H1444" i="1"/>
  <c r="H1480" i="1"/>
  <c r="F7" i="4"/>
  <c r="E7" i="4"/>
  <c r="D44" i="4"/>
  <c r="F45" i="4"/>
  <c r="E298" i="4"/>
  <c r="F351" i="4"/>
  <c r="D350" i="4"/>
  <c r="G308" i="9"/>
  <c r="E308" i="9" s="1"/>
  <c r="B308" i="9" s="1"/>
  <c r="F177" i="5"/>
  <c r="D176" i="5"/>
  <c r="F114" i="6"/>
  <c r="H27" i="3"/>
  <c r="D42" i="8"/>
  <c r="F51" i="4"/>
  <c r="F83" i="4"/>
  <c r="F107" i="4"/>
  <c r="F125" i="4"/>
  <c r="F153" i="4"/>
  <c r="F197" i="4"/>
  <c r="F225" i="4"/>
  <c r="F253" i="4"/>
  <c r="F300" i="4"/>
  <c r="F312" i="4"/>
  <c r="F352" i="4"/>
  <c r="F364" i="4"/>
  <c r="F416" i="4"/>
  <c r="F421" i="4"/>
  <c r="F473" i="4"/>
  <c r="F485" i="4"/>
  <c r="F529" i="4"/>
  <c r="F581" i="4"/>
  <c r="F603" i="4"/>
  <c r="F13" i="5"/>
  <c r="F69" i="5"/>
  <c r="F79" i="5"/>
  <c r="F119" i="5"/>
  <c r="F135" i="5"/>
  <c r="F149" i="5"/>
  <c r="F180" i="5"/>
  <c r="E310" i="9"/>
  <c r="B310" i="9" s="1"/>
  <c r="F190" i="5"/>
  <c r="E311" i="9"/>
  <c r="B311" i="9" s="1"/>
  <c r="F206" i="5"/>
  <c r="F238" i="5"/>
  <c r="F246" i="5"/>
  <c r="F5" i="6"/>
  <c r="F35" i="6"/>
  <c r="F115" i="6"/>
  <c r="D141" i="6"/>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74" i="9"/>
  <c r="E174" i="9" s="1"/>
  <c r="B174"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G175" i="9"/>
  <c r="E175" i="9" s="1"/>
  <c r="B175" i="9" s="1"/>
  <c r="G173" i="9"/>
  <c r="E173" i="9" s="1"/>
  <c r="B173" i="9" s="1"/>
  <c r="G166" i="9"/>
  <c r="E166" i="9" s="1"/>
  <c r="B166" i="9" s="1"/>
  <c r="H165" i="9"/>
  <c r="H24" i="3"/>
  <c r="F417" i="4"/>
  <c r="E87" i="5"/>
  <c r="D1065" i="1" s="1"/>
  <c r="G1065" i="1" s="1"/>
  <c r="E290" i="9"/>
  <c r="B290" i="9" s="1"/>
  <c r="F88" i="5"/>
  <c r="D146" i="5"/>
  <c r="E176" i="5"/>
  <c r="G316" i="9"/>
  <c r="E316" i="9" s="1"/>
  <c r="B221" i="9"/>
  <c r="B223" i="9"/>
  <c r="B225" i="9"/>
  <c r="B227" i="9"/>
  <c r="B229" i="9"/>
  <c r="B231" i="9"/>
  <c r="B233" i="9"/>
  <c r="B235" i="9"/>
  <c r="B237" i="9"/>
  <c r="B240" i="9"/>
  <c r="B242" i="9"/>
  <c r="B244" i="9"/>
  <c r="B246" i="9"/>
  <c r="B248" i="9"/>
  <c r="B250" i="9"/>
  <c r="B270" i="9"/>
  <c r="F245" i="5" l="1"/>
  <c r="E237" i="5"/>
  <c r="I23" i="3" s="1"/>
  <c r="D1214" i="1"/>
  <c r="H1518" i="1"/>
  <c r="G1518" i="1"/>
  <c r="G986" i="1"/>
  <c r="I28" i="3"/>
  <c r="D1435" i="1"/>
  <c r="G638" i="1"/>
  <c r="E151" i="4"/>
  <c r="I17" i="3" s="1"/>
  <c r="H159" i="1"/>
  <c r="F163" i="4"/>
  <c r="E21" i="9"/>
  <c r="F146" i="5"/>
  <c r="C1124" i="1"/>
  <c r="D175" i="5"/>
  <c r="H22" i="3"/>
  <c r="F176" i="5"/>
  <c r="C1153" i="1"/>
  <c r="D68" i="5"/>
  <c r="F635" i="4"/>
  <c r="C629" i="1"/>
  <c r="B21" i="9"/>
  <c r="I1442" i="1"/>
  <c r="B316" i="9"/>
  <c r="E315" i="9"/>
  <c r="I10" i="3" s="1"/>
  <c r="B192" i="9"/>
  <c r="K1451" i="9"/>
  <c r="G314" i="9"/>
  <c r="E314" i="9" s="1"/>
  <c r="B314" i="9" s="1"/>
  <c r="I34" i="3"/>
  <c r="C1517" i="1"/>
  <c r="D408" i="4"/>
  <c r="F350" i="4"/>
  <c r="C345" i="1"/>
  <c r="E407" i="4"/>
  <c r="D402" i="1" s="1"/>
  <c r="D293" i="1"/>
  <c r="E6" i="4"/>
  <c r="D3" i="1"/>
  <c r="E408" i="4"/>
  <c r="D403" i="1" s="1"/>
  <c r="I1444" i="1"/>
  <c r="I1440" i="1"/>
  <c r="H19" i="9"/>
  <c r="E19" i="9" s="1"/>
  <c r="B19" i="9" s="1"/>
  <c r="E175" i="5"/>
  <c r="D1152" i="1" s="1"/>
  <c r="I22" i="3"/>
  <c r="D1153" i="1"/>
  <c r="E165" i="9"/>
  <c r="B165" i="9" s="1"/>
  <c r="H28" i="3"/>
  <c r="F141" i="6"/>
  <c r="C1435" i="1"/>
  <c r="G318" i="9"/>
  <c r="E318" i="9" s="1"/>
  <c r="G313" i="9"/>
  <c r="E313" i="9" s="1"/>
  <c r="E289" i="4"/>
  <c r="F44" i="4"/>
  <c r="C40" i="1"/>
  <c r="E68" i="5"/>
  <c r="D6" i="5"/>
  <c r="H20" i="3"/>
  <c r="F7" i="5"/>
  <c r="C985" i="1"/>
  <c r="F636" i="4"/>
  <c r="C630" i="1"/>
  <c r="D407" i="4"/>
  <c r="F298" i="4"/>
  <c r="C293" i="1"/>
  <c r="H17" i="3"/>
  <c r="D289" i="4"/>
  <c r="C147" i="1"/>
  <c r="D6" i="4"/>
  <c r="I1443" i="1"/>
  <c r="I1441" i="1"/>
  <c r="I1439" i="1"/>
  <c r="H1065" i="1"/>
  <c r="F237" i="5" l="1"/>
  <c r="G1214" i="1"/>
  <c r="H1214" i="1"/>
  <c r="D147" i="1"/>
  <c r="F151" i="4"/>
  <c r="D413" i="4"/>
  <c r="D291" i="4"/>
  <c r="F289" i="4"/>
  <c r="C285" i="1"/>
  <c r="G293" i="1"/>
  <c r="H293" i="1"/>
  <c r="F407" i="4"/>
  <c r="C402" i="1"/>
  <c r="G278" i="9"/>
  <c r="C984" i="1"/>
  <c r="H40" i="1"/>
  <c r="G40" i="1"/>
  <c r="E291" i="4"/>
  <c r="D287" i="1" s="1"/>
  <c r="E413" i="4"/>
  <c r="D285" i="1"/>
  <c r="B318" i="9"/>
  <c r="E317" i="9"/>
  <c r="E412" i="4"/>
  <c r="E290" i="4"/>
  <c r="D286" i="1" s="1"/>
  <c r="I16" i="3"/>
  <c r="D2" i="1"/>
  <c r="G1517" i="1"/>
  <c r="H1517" i="1"/>
  <c r="H11" i="3"/>
  <c r="H629" i="1"/>
  <c r="G629" i="1"/>
  <c r="F68" i="5"/>
  <c r="H21" i="3"/>
  <c r="C1046" i="1"/>
  <c r="F175" i="5"/>
  <c r="C1152" i="1"/>
  <c r="H1124" i="1"/>
  <c r="G1124" i="1"/>
  <c r="G147" i="1"/>
  <c r="H147" i="1"/>
  <c r="D290" i="4"/>
  <c r="F6" i="4"/>
  <c r="H16" i="3"/>
  <c r="D412" i="4"/>
  <c r="C2" i="1"/>
  <c r="H630" i="1"/>
  <c r="G630" i="1"/>
  <c r="H985" i="1"/>
  <c r="G985" i="1"/>
  <c r="I21" i="3"/>
  <c r="D1046" i="1"/>
  <c r="E6" i="5"/>
  <c r="B313" i="9"/>
  <c r="E312" i="9"/>
  <c r="H1435" i="1"/>
  <c r="G1435" i="1"/>
  <c r="H9" i="3"/>
  <c r="G3" i="1"/>
  <c r="H3" i="1"/>
  <c r="G345" i="1"/>
  <c r="H345" i="1"/>
  <c r="F408" i="4"/>
  <c r="C403" i="1"/>
  <c r="G1153" i="1"/>
  <c r="H1153" i="1"/>
  <c r="G403" i="1" l="1"/>
  <c r="H403" i="1"/>
  <c r="K3" i="9"/>
  <c r="I9" i="3"/>
  <c r="H2" i="1"/>
  <c r="G2" i="1"/>
  <c r="F290" i="4"/>
  <c r="C286" i="1"/>
  <c r="G1152" i="1"/>
  <c r="H1152" i="1"/>
  <c r="H1046" i="1"/>
  <c r="G1046" i="1"/>
  <c r="N3" i="9"/>
  <c r="I11" i="3"/>
  <c r="E639" i="4"/>
  <c r="E414" i="4"/>
  <c r="D409" i="1" s="1"/>
  <c r="D407" i="1"/>
  <c r="E640" i="4"/>
  <c r="E415" i="4"/>
  <c r="D410" i="1" s="1"/>
  <c r="D408" i="1"/>
  <c r="G402" i="1"/>
  <c r="H402" i="1"/>
  <c r="G285" i="1"/>
  <c r="H285" i="1"/>
  <c r="F291" i="4"/>
  <c r="C287" i="1"/>
  <c r="H278" i="9"/>
  <c r="E278" i="9" s="1"/>
  <c r="D984" i="1"/>
  <c r="H8" i="3" s="1"/>
  <c r="D639" i="4"/>
  <c r="D414" i="4"/>
  <c r="F412" i="4"/>
  <c r="C407" i="1"/>
  <c r="F6" i="5"/>
  <c r="G285" i="9"/>
  <c r="E285" i="9" s="1"/>
  <c r="B285" i="9" s="1"/>
  <c r="D640" i="4"/>
  <c r="D415" i="4"/>
  <c r="F413" i="4"/>
  <c r="C408" i="1"/>
  <c r="M3" i="9" l="1"/>
  <c r="D642" i="4"/>
  <c r="F640" i="4"/>
  <c r="C634" i="1"/>
  <c r="G407" i="1"/>
  <c r="H407" i="1"/>
  <c r="F414" i="4"/>
  <c r="C409" i="1"/>
  <c r="G287" i="1"/>
  <c r="H287" i="1"/>
  <c r="B278" i="9"/>
  <c r="E277" i="9"/>
  <c r="I8" i="3" s="1"/>
  <c r="H984" i="1"/>
  <c r="E642" i="4"/>
  <c r="D634" i="1"/>
  <c r="G408" i="1"/>
  <c r="H408" i="1"/>
  <c r="F415" i="4"/>
  <c r="C410" i="1"/>
  <c r="D641" i="4"/>
  <c r="F639" i="4"/>
  <c r="C633" i="1"/>
  <c r="G984" i="1"/>
  <c r="E641" i="4"/>
  <c r="D633" i="1"/>
  <c r="G286" i="1"/>
  <c r="H286" i="1"/>
  <c r="E645" i="4" l="1"/>
  <c r="D635" i="1"/>
  <c r="H633" i="1"/>
  <c r="G633" i="1"/>
  <c r="D645" i="4"/>
  <c r="F641" i="4"/>
  <c r="C635" i="1"/>
  <c r="G410" i="1"/>
  <c r="H410" i="1"/>
  <c r="E646" i="4"/>
  <c r="D636" i="1"/>
  <c r="G409" i="1"/>
  <c r="H409" i="1"/>
  <c r="H634" i="1"/>
  <c r="G634" i="1"/>
  <c r="D646" i="4"/>
  <c r="F642" i="4"/>
  <c r="C636" i="1"/>
  <c r="G276" i="9" l="1"/>
  <c r="E276" i="9" s="1"/>
  <c r="B276" i="9" s="1"/>
  <c r="H636" i="1"/>
  <c r="G636" i="1"/>
  <c r="F646" i="4"/>
  <c r="H19" i="3"/>
  <c r="C640" i="1"/>
  <c r="I19" i="3"/>
  <c r="D640" i="1"/>
  <c r="H635" i="1"/>
  <c r="G635" i="1"/>
  <c r="H18" i="3"/>
  <c r="F645" i="4"/>
  <c r="C639" i="1"/>
  <c r="I18" i="3"/>
  <c r="D639" i="1"/>
  <c r="H7" i="3" l="1"/>
  <c r="J3" i="9" s="1"/>
  <c r="H639" i="1"/>
  <c r="G639" i="1"/>
  <c r="H640" i="1"/>
  <c r="G640" i="1"/>
  <c r="G274" i="9" l="1"/>
  <c r="L272" i="9"/>
  <c r="H274" i="9"/>
  <c r="M272" i="9"/>
  <c r="G18" i="9"/>
  <c r="H18" i="9"/>
  <c r="K12" i="9"/>
  <c r="J11" i="9"/>
  <c r="K8" i="9"/>
  <c r="J7" i="9"/>
  <c r="I6" i="9"/>
  <c r="I13" i="9"/>
  <c r="K11" i="9"/>
  <c r="J10" i="9"/>
  <c r="I9" i="9"/>
  <c r="K7" i="9"/>
  <c r="J6" i="9"/>
  <c r="I5" i="9"/>
  <c r="L15" i="9"/>
  <c r="M16" i="9"/>
  <c r="J17" i="9"/>
  <c r="M15" i="9"/>
  <c r="L16" i="9"/>
  <c r="I17" i="9"/>
  <c r="J13" i="9"/>
  <c r="I12" i="9"/>
  <c r="K10" i="9"/>
  <c r="J9" i="9"/>
  <c r="I8" i="9"/>
  <c r="K6" i="9"/>
  <c r="J12" i="9"/>
  <c r="I11" i="9"/>
  <c r="J8" i="9"/>
  <c r="K5" i="9"/>
  <c r="J5" i="9"/>
  <c r="K13" i="9"/>
  <c r="K9" i="9"/>
  <c r="I7" i="9"/>
  <c r="E7" i="9" s="1"/>
  <c r="B7" i="9" s="1"/>
  <c r="G15" i="9"/>
  <c r="H16" i="9"/>
  <c r="H17" i="9"/>
  <c r="H15" i="9"/>
  <c r="G16" i="9"/>
  <c r="G17" i="9"/>
  <c r="E17" i="9" l="1"/>
  <c r="B17" i="9" s="1"/>
  <c r="E11" i="9"/>
  <c r="B11" i="9" s="1"/>
  <c r="E12" i="9"/>
  <c r="B12" i="9" s="1"/>
  <c r="E10" i="9"/>
  <c r="B10" i="9" s="1"/>
  <c r="E13" i="9"/>
  <c r="B13" i="9" s="1"/>
  <c r="F272" i="9"/>
  <c r="E5" i="9"/>
  <c r="E16" i="9"/>
  <c r="E15" i="9"/>
  <c r="E8" i="9"/>
  <c r="B8" i="9" s="1"/>
  <c r="F16" i="9"/>
  <c r="F15" i="9"/>
  <c r="E9" i="9"/>
  <c r="B9" i="9" s="1"/>
  <c r="E6" i="9"/>
  <c r="B6" i="9" s="1"/>
  <c r="E18" i="9"/>
  <c r="B18" i="9" s="1"/>
  <c r="E274" i="9"/>
  <c r="F14" i="9" l="1"/>
  <c r="B274" i="9"/>
  <c r="E20" i="9"/>
  <c r="I7" i="3" s="1"/>
  <c r="B16" i="9"/>
  <c r="B272" i="9"/>
  <c r="F20" i="9"/>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<sst xmlns="http://schemas.openxmlformats.org/spreadsheetml/2006/main" count="4374" uniqueCount="3426">
  <si>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</si>
  <si>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</si>
  <si>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</si>
  <si>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</si>
  <si>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</si>
  <si>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</si>
  <si>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</si>
  <si>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</si>
  <si>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</si>
  <si>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</si>
  <si>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</si>
  <si>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</si>
  <si>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</si>
  <si>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</si>
  <si>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</si>
  <si>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</si>
  <si>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</si>
  <si>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</si>
  <si>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</si>
  <si>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</si>
  <si>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</si>
  <si>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</si>
  <si>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</si>
  <si>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</si>
  <si>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</si>
  <si>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</si>
  <si>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</si>
  <si>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</si>
  <si>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</si>
  <si>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</si>
  <si>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</si>
  <si>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MARKUŠICA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</si>
  <si>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</si>
  <si>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</si>
  <si>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</si>
  <si>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</si>
  <si>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</si>
  <si>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</si>
  <si>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</si>
  <si>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</si>
  <si>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</si>
  <si>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</si>
  <si>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</si>
  <si>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</si>
  <si>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</si>
  <si>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</si>
  <si>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</si>
  <si>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</si>
  <si>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</si>
  <si>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23155 - Osnovna škola MARKUŠICA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</si>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</sst>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832712.33999999985</v>
      </c>
      <c r="D2" s="6">
        <f>'PR-RAS'!E6</f>
        <v>925542.74</v>
      </c>
      <c r="E2" s="6">
        <v>0</v>
      </c>
      <c r="F2" s="6">
        <v>0</v>
      </c>
      <c r="G2" s="7">
        <f t="shared" ref="G2:G264" si="0">(B2/1000)*(C2*1+D2*2)</f>
        <v>2683.7978199999998</v>
      </c>
      <c r="H2" s="7">
        <f t="shared" ref="H2:H264" si="1">ABS(C2-ROUND(C2,0))+ABS(D2-ROUND(D2,0))</f>
        <v>0.59999999986030161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699668.82</v>
      </c>
      <c r="D46" s="1">
        <f>'PR-RAS'!E50</f>
        <v>889654.11</v>
      </c>
      <c r="E46" s="1">
        <v>0</v>
      </c>
      <c r="F46" s="1">
        <v>0</v>
      </c>
      <c r="G46" s="2">
        <f t="shared" si="0"/>
        <v>111553.96679999999</v>
      </c>
      <c r="H46" s="2">
        <f t="shared" si="1"/>
        <v>0.2900000000372529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689464.38</v>
      </c>
      <c r="D64" s="1">
        <f>'PR-RAS'!E68</f>
        <v>887809.11</v>
      </c>
      <c r="E64" s="1">
        <v>0</v>
      </c>
      <c r="F64" s="1">
        <v>0</v>
      </c>
      <c r="G64" s="2">
        <f t="shared" si="0"/>
        <v>155300.20380000002</v>
      </c>
      <c r="H64" s="2">
        <f t="shared" si="1"/>
        <v>0.48999999999068677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681480.39</v>
      </c>
      <c r="D65" s="1">
        <f>'PR-RAS'!E69</f>
        <v>880167.5</v>
      </c>
      <c r="E65" s="1">
        <v>0</v>
      </c>
      <c r="F65" s="1">
        <v>0</v>
      </c>
      <c r="G65" s="2">
        <f t="shared" si="0"/>
        <v>156276.18496000001</v>
      </c>
      <c r="H65" s="2">
        <f t="shared" si="1"/>
        <v>0.89000000001396984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7983.99</v>
      </c>
      <c r="D66" s="1">
        <f>'PR-RAS'!E70</f>
        <v>7641.61</v>
      </c>
      <c r="E66" s="1">
        <v>0</v>
      </c>
      <c r="F66" s="1">
        <v>0</v>
      </c>
      <c r="G66" s="2">
        <f t="shared" si="0"/>
        <v>1512.3686499999999</v>
      </c>
      <c r="H66" s="2">
        <f t="shared" si="1"/>
        <v>0.4000000000005457</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10204.44</v>
      </c>
      <c r="D70" s="1">
        <f>'PR-RAS'!E74</f>
        <v>1845</v>
      </c>
      <c r="E70" s="1">
        <v>0</v>
      </c>
      <c r="F70" s="1">
        <v>0</v>
      </c>
      <c r="G70" s="2">
        <f t="shared" si="0"/>
        <v>958.71636000000012</v>
      </c>
      <c r="H70" s="2">
        <f t="shared" si="1"/>
        <v>0.44000000000050932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10204.44</v>
      </c>
      <c r="D71" s="1">
        <f>'PR-RAS'!E75</f>
        <v>1845</v>
      </c>
      <c r="E71" s="1">
        <v>0</v>
      </c>
      <c r="F71" s="1">
        <v>0</v>
      </c>
      <c r="G71" s="2">
        <f t="shared" si="0"/>
        <v>972.61080000000015</v>
      </c>
      <c r="H71" s="2">
        <f t="shared" si="1"/>
        <v>0.44000000000050932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245.85000000000002</v>
      </c>
      <c r="D78" s="1">
        <f>'PR-RAS'!E82</f>
        <v>1.82</v>
      </c>
      <c r="E78" s="1">
        <v>0</v>
      </c>
      <c r="F78" s="1">
        <v>0</v>
      </c>
      <c r="G78" s="2">
        <f t="shared" si="0"/>
        <v>19.210730000000002</v>
      </c>
      <c r="H78" s="2">
        <f t="shared" si="1"/>
        <v>0.3299999999999772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0.57999999999999996</v>
      </c>
      <c r="D79" s="1">
        <f>'PR-RAS'!E83</f>
        <v>1.82</v>
      </c>
      <c r="E79" s="1">
        <v>0</v>
      </c>
      <c r="F79" s="1">
        <v>0</v>
      </c>
      <c r="G79" s="2">
        <f t="shared" si="0"/>
        <v>0.32915999999999995</v>
      </c>
      <c r="H79" s="2">
        <f t="shared" si="1"/>
        <v>0.6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0.57999999999999996</v>
      </c>
      <c r="D81" s="1">
        <f>'PR-RAS'!E85</f>
        <v>1.82</v>
      </c>
      <c r="E81" s="1">
        <v>0</v>
      </c>
      <c r="F81" s="1">
        <v>0</v>
      </c>
      <c r="G81" s="2">
        <f t="shared" si="0"/>
        <v>0.33760000000000001</v>
      </c>
      <c r="H81" s="2">
        <f t="shared" si="1"/>
        <v>0.6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245.27</v>
      </c>
      <c r="D87" s="1">
        <f>'PR-RAS'!E91</f>
        <v>0</v>
      </c>
      <c r="E87" s="1">
        <v>0</v>
      </c>
      <c r="F87" s="1">
        <v>0</v>
      </c>
      <c r="G87" s="2">
        <f t="shared" si="0"/>
        <v>21.093219999999999</v>
      </c>
      <c r="H87" s="2">
        <f t="shared" si="1"/>
        <v>0.27000000000001023</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245.27</v>
      </c>
      <c r="D89" s="1">
        <f>'PR-RAS'!E93</f>
        <v>0</v>
      </c>
      <c r="E89" s="1">
        <v>0</v>
      </c>
      <c r="F89" s="1">
        <v>0</v>
      </c>
      <c r="G89" s="2">
        <f t="shared" si="0"/>
        <v>21.583759999999998</v>
      </c>
      <c r="H89" s="2">
        <f t="shared" si="1"/>
        <v>0.27000000000001023</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3190.37</v>
      </c>
      <c r="D102" s="1">
        <f>'PR-RAS'!E106</f>
        <v>2965.35</v>
      </c>
      <c r="E102" s="1">
        <v>0</v>
      </c>
      <c r="F102" s="1">
        <v>0</v>
      </c>
      <c r="G102" s="2">
        <f t="shared" si="0"/>
        <v>921.22807</v>
      </c>
      <c r="H102" s="2">
        <f t="shared" si="1"/>
        <v>0.71999999999979991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3190.37</v>
      </c>
      <c r="D108" s="1">
        <f>'PR-RAS'!E112</f>
        <v>2965.35</v>
      </c>
      <c r="E108" s="1">
        <v>0</v>
      </c>
      <c r="F108" s="1">
        <v>0</v>
      </c>
      <c r="G108" s="2">
        <f t="shared" si="0"/>
        <v>975.95448999999996</v>
      </c>
      <c r="H108" s="2">
        <f t="shared" si="1"/>
        <v>0.71999999999979991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3190.37</v>
      </c>
      <c r="D113" s="1">
        <f>'PR-RAS'!E117</f>
        <v>2965.35</v>
      </c>
      <c r="E113" s="1">
        <v>0</v>
      </c>
      <c r="F113" s="1">
        <v>0</v>
      </c>
      <c r="G113" s="2">
        <f t="shared" si="0"/>
        <v>1021.55984</v>
      </c>
      <c r="H113" s="2">
        <f t="shared" si="1"/>
        <v>0.71999999999979991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19739.23</v>
      </c>
      <c r="D120" s="1">
        <f>'PR-RAS'!E124</f>
        <v>985.27</v>
      </c>
      <c r="E120" s="1">
        <v>0</v>
      </c>
      <c r="F120" s="1">
        <v>0</v>
      </c>
      <c r="G120" s="2">
        <f t="shared" si="0"/>
        <v>2583.46263</v>
      </c>
      <c r="H120" s="2">
        <f t="shared" si="1"/>
        <v>0.49999999999954525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285.27</v>
      </c>
      <c r="E121" s="1">
        <v>0</v>
      </c>
      <c r="F121" s="1">
        <v>0</v>
      </c>
      <c r="G121" s="2">
        <f t="shared" si="0"/>
        <v>68.464799999999997</v>
      </c>
      <c r="H121" s="2">
        <f t="shared" si="1"/>
        <v>0.26999999999998181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285.27</v>
      </c>
      <c r="E123" s="1">
        <v>0</v>
      </c>
      <c r="F123" s="1">
        <v>0</v>
      </c>
      <c r="G123" s="2">
        <f t="shared" si="0"/>
        <v>69.605879999999999</v>
      </c>
      <c r="H123" s="2">
        <f t="shared" si="1"/>
        <v>0.26999999999998181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19739.23</v>
      </c>
      <c r="D124" s="1">
        <f>'PR-RAS'!E128</f>
        <v>700</v>
      </c>
      <c r="E124" s="1">
        <v>0</v>
      </c>
      <c r="F124" s="1">
        <v>0</v>
      </c>
      <c r="G124" s="2">
        <f t="shared" si="0"/>
        <v>2600.1252899999999</v>
      </c>
      <c r="H124" s="2">
        <f t="shared" si="1"/>
        <v>0.22999999999956344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300</v>
      </c>
      <c r="E125" s="1">
        <v>0</v>
      </c>
      <c r="F125" s="1">
        <v>0</v>
      </c>
      <c r="G125" s="2">
        <f t="shared" si="0"/>
        <v>74.400000000000006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19739.23</v>
      </c>
      <c r="D126" s="1">
        <f>'PR-RAS'!E130</f>
        <v>400</v>
      </c>
      <c r="E126" s="1">
        <v>0</v>
      </c>
      <c r="F126" s="1">
        <v>0</v>
      </c>
      <c r="G126" s="2">
        <f t="shared" si="0"/>
        <v>2567.4037499999999</v>
      </c>
      <c r="H126" s="2">
        <f t="shared" si="1"/>
        <v>0.22999999999956344</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109868.07</v>
      </c>
      <c r="D129" s="1">
        <f>'PR-RAS'!E133</f>
        <v>31936.16</v>
      </c>
      <c r="E129" s="1">
        <v>0</v>
      </c>
      <c r="F129" s="1">
        <v>0</v>
      </c>
      <c r="G129" s="2">
        <f t="shared" si="0"/>
        <v>22238.769920000002</v>
      </c>
      <c r="H129" s="2">
        <f t="shared" si="1"/>
        <v>0.2300000000068394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109868.07</v>
      </c>
      <c r="D130" s="1">
        <f>'PR-RAS'!E134</f>
        <v>31936.16</v>
      </c>
      <c r="E130" s="1">
        <v>0</v>
      </c>
      <c r="F130" s="1">
        <v>0</v>
      </c>
      <c r="G130" s="2">
        <f t="shared" si="0"/>
        <v>22412.510310000001</v>
      </c>
      <c r="H130" s="2">
        <f t="shared" si="1"/>
        <v>0.2300000000068394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109868.07</v>
      </c>
      <c r="D131" s="1">
        <f>'PR-RAS'!E135</f>
        <v>30198.16</v>
      </c>
      <c r="E131" s="1">
        <v>0</v>
      </c>
      <c r="F131" s="1">
        <v>0</v>
      </c>
      <c r="G131" s="2">
        <f t="shared" si="0"/>
        <v>22134.370700000003</v>
      </c>
      <c r="H131" s="2">
        <f t="shared" si="1"/>
        <v>0.2300000000068394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1738</v>
      </c>
      <c r="E132" s="1">
        <v>0</v>
      </c>
      <c r="F132" s="1">
        <v>0</v>
      </c>
      <c r="G132" s="2">
        <f t="shared" si="0"/>
        <v>455.35599999999999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0.03</v>
      </c>
      <c r="E135" s="1">
        <v>0</v>
      </c>
      <c r="F135" s="1">
        <v>0</v>
      </c>
      <c r="G135" s="2">
        <f t="shared" si="0"/>
        <v>8.0400000000000003E-3</v>
      </c>
      <c r="H135" s="2">
        <f t="shared" si="1"/>
        <v>0.03</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0.03</v>
      </c>
      <c r="E146" s="1">
        <v>0</v>
      </c>
      <c r="F146" s="1">
        <v>0</v>
      </c>
      <c r="G146" s="2">
        <f t="shared" si="0"/>
        <v>8.6999999999999994E-3</v>
      </c>
      <c r="H146" s="2">
        <f t="shared" si="1"/>
        <v>0.03</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803063.24</v>
      </c>
      <c r="D147" s="1">
        <f>'PR-RAS'!E151</f>
        <v>917998.96000000008</v>
      </c>
      <c r="E147" s="1">
        <v>0</v>
      </c>
      <c r="F147" s="1">
        <v>0</v>
      </c>
      <c r="G147" s="2">
        <f t="shared" si="0"/>
        <v>385302.92936000001</v>
      </c>
      <c r="H147" s="2">
        <f t="shared" si="1"/>
        <v>0.27999999991152436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638984.08000000007</v>
      </c>
      <c r="D148" s="1">
        <f>'PR-RAS'!E152</f>
        <v>811285.83000000007</v>
      </c>
      <c r="E148" s="1">
        <v>0</v>
      </c>
      <c r="F148" s="1">
        <v>0</v>
      </c>
      <c r="G148" s="2">
        <f t="shared" si="0"/>
        <v>332448.69378000003</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525141.39</v>
      </c>
      <c r="D149" s="1">
        <f>'PR-RAS'!E153</f>
        <v>674693.54</v>
      </c>
      <c r="E149" s="1">
        <v>0</v>
      </c>
      <c r="F149" s="1">
        <v>0</v>
      </c>
      <c r="G149" s="2">
        <f t="shared" si="0"/>
        <v>277430.21356</v>
      </c>
      <c r="H149" s="2">
        <f t="shared" si="1"/>
        <v>0.84999999997671694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516628.78</v>
      </c>
      <c r="D150" s="1">
        <f>'PR-RAS'!E154</f>
        <v>656342.28</v>
      </c>
      <c r="E150" s="1">
        <v>0</v>
      </c>
      <c r="F150" s="1">
        <v>0</v>
      </c>
      <c r="G150" s="2">
        <f t="shared" si="0"/>
        <v>272567.68766</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1888.9</v>
      </c>
      <c r="D152" s="1">
        <f>'PR-RAS'!E156</f>
        <v>8359.91</v>
      </c>
      <c r="E152" s="1">
        <v>0</v>
      </c>
      <c r="F152" s="1">
        <v>0</v>
      </c>
      <c r="G152" s="2">
        <f t="shared" si="0"/>
        <v>2809.9167200000002</v>
      </c>
      <c r="H152" s="2">
        <f t="shared" si="1"/>
        <v>0.19000000000005457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6623.71</v>
      </c>
      <c r="D153" s="1">
        <f>'PR-RAS'!E157</f>
        <v>9991.35</v>
      </c>
      <c r="E153" s="1">
        <v>0</v>
      </c>
      <c r="F153" s="1">
        <v>0</v>
      </c>
      <c r="G153" s="2">
        <f t="shared" si="0"/>
        <v>4044.1743200000001</v>
      </c>
      <c r="H153" s="2">
        <f t="shared" si="1"/>
        <v>0.64000000000032742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27894.92</v>
      </c>
      <c r="D154" s="1">
        <f>'PR-RAS'!E158</f>
        <v>28993.37</v>
      </c>
      <c r="E154" s="1">
        <v>0</v>
      </c>
      <c r="F154" s="1">
        <v>0</v>
      </c>
      <c r="G154" s="2">
        <f t="shared" si="0"/>
        <v>13139.893980000001</v>
      </c>
      <c r="H154" s="2">
        <f t="shared" si="1"/>
        <v>0.4500000000007276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85947.77</v>
      </c>
      <c r="D155" s="1">
        <f>'PR-RAS'!E159</f>
        <v>107598.92</v>
      </c>
      <c r="E155" s="1">
        <v>0</v>
      </c>
      <c r="F155" s="1">
        <v>0</v>
      </c>
      <c r="G155" s="2">
        <f t="shared" si="0"/>
        <v>46376.423940000001</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85914.25</v>
      </c>
      <c r="D157" s="1">
        <f>'PR-RAS'!E161</f>
        <v>107598.92</v>
      </c>
      <c r="E157" s="1">
        <v>0</v>
      </c>
      <c r="F157" s="1">
        <v>0</v>
      </c>
      <c r="G157" s="2">
        <f t="shared" si="0"/>
        <v>46973.486039999996</v>
      </c>
      <c r="H157" s="2">
        <f t="shared" si="1"/>
        <v>0.33000000000174623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33.520000000000003</v>
      </c>
      <c r="D158" s="1">
        <f>'PR-RAS'!E162</f>
        <v>0</v>
      </c>
      <c r="E158" s="1">
        <v>0</v>
      </c>
      <c r="F158" s="1">
        <v>0</v>
      </c>
      <c r="G158" s="2">
        <f t="shared" si="0"/>
        <v>5.2626400000000002</v>
      </c>
      <c r="H158" s="2">
        <f t="shared" si="1"/>
        <v>0.47999999999999687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162533.85</v>
      </c>
      <c r="D159" s="1">
        <f>'PR-RAS'!E163</f>
        <v>106312.36</v>
      </c>
      <c r="E159" s="1">
        <v>0</v>
      </c>
      <c r="F159" s="1">
        <v>0</v>
      </c>
      <c r="G159" s="2">
        <f t="shared" si="0"/>
        <v>59275.054060000002</v>
      </c>
      <c r="H159" s="2">
        <f t="shared" si="1"/>
        <v>0.50999999999476131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32045.64</v>
      </c>
      <c r="D160" s="1">
        <f>'PR-RAS'!E164</f>
        <v>33884.100000000006</v>
      </c>
      <c r="E160" s="1">
        <v>0</v>
      </c>
      <c r="F160" s="1">
        <v>0</v>
      </c>
      <c r="G160" s="2">
        <f t="shared" si="0"/>
        <v>15870.400560000002</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1962.84</v>
      </c>
      <c r="D161" s="1">
        <f>'PR-RAS'!E165</f>
        <v>2397.34</v>
      </c>
      <c r="E161" s="1">
        <v>0</v>
      </c>
      <c r="F161" s="1">
        <v>0</v>
      </c>
      <c r="G161" s="2">
        <f t="shared" si="0"/>
        <v>1081.2032000000002</v>
      </c>
      <c r="H161" s="2">
        <f t="shared" si="1"/>
        <v>0.50000000000022737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29431.54</v>
      </c>
      <c r="D162" s="1">
        <f>'PR-RAS'!E166</f>
        <v>31215.96</v>
      </c>
      <c r="E162" s="1">
        <v>0</v>
      </c>
      <c r="F162" s="1">
        <v>0</v>
      </c>
      <c r="G162" s="2">
        <f t="shared" si="0"/>
        <v>14790.017059999998</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80</v>
      </c>
      <c r="D163" s="1">
        <f>'PR-RAS'!E167</f>
        <v>0</v>
      </c>
      <c r="E163" s="1">
        <v>0</v>
      </c>
      <c r="F163" s="1">
        <v>0</v>
      </c>
      <c r="G163" s="2">
        <f t="shared" si="0"/>
        <v>12.96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571.26</v>
      </c>
      <c r="D164" s="1">
        <f>'PR-RAS'!E168</f>
        <v>270.8</v>
      </c>
      <c r="E164" s="1">
        <v>0</v>
      </c>
      <c r="F164" s="1">
        <v>0</v>
      </c>
      <c r="G164" s="2">
        <f t="shared" si="0"/>
        <v>181.39618000000002</v>
      </c>
      <c r="H164" s="2">
        <f t="shared" si="1"/>
        <v>0.45999999999997954</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64661.859999999993</v>
      </c>
      <c r="D165" s="1">
        <f>'PR-RAS'!E169</f>
        <v>34003.83</v>
      </c>
      <c r="E165" s="1">
        <v>0</v>
      </c>
      <c r="F165" s="1">
        <v>0</v>
      </c>
      <c r="G165" s="2">
        <f t="shared" si="0"/>
        <v>21757.80128</v>
      </c>
      <c r="H165" s="2">
        <f t="shared" si="1"/>
        <v>0.31000000000494765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3823.09</v>
      </c>
      <c r="D166" s="1">
        <f>'PR-RAS'!E170</f>
        <v>4244.72</v>
      </c>
      <c r="E166" s="1">
        <v>0</v>
      </c>
      <c r="F166" s="1">
        <v>0</v>
      </c>
      <c r="G166" s="2">
        <f t="shared" si="0"/>
        <v>2031.5674500000002</v>
      </c>
      <c r="H166" s="2">
        <f t="shared" si="1"/>
        <v>0.36999999999989086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21850.78</v>
      </c>
      <c r="D167" s="1">
        <f>'PR-RAS'!E171</f>
        <v>19835.060000000001</v>
      </c>
      <c r="E167" s="1">
        <v>0</v>
      </c>
      <c r="F167" s="1">
        <v>0</v>
      </c>
      <c r="G167" s="2">
        <f t="shared" si="0"/>
        <v>10212.4694</v>
      </c>
      <c r="H167" s="2">
        <f t="shared" si="1"/>
        <v>0.28000000000247383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35984.58</v>
      </c>
      <c r="D168" s="1">
        <f>'PR-RAS'!E172</f>
        <v>7133.88</v>
      </c>
      <c r="E168" s="1">
        <v>0</v>
      </c>
      <c r="F168" s="1">
        <v>0</v>
      </c>
      <c r="G168" s="2">
        <f t="shared" si="0"/>
        <v>8392.1407800000015</v>
      </c>
      <c r="H168" s="2">
        <f t="shared" si="1"/>
        <v>0.53999999999814463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448.06</v>
      </c>
      <c r="D169" s="1">
        <f>'PR-RAS'!E173</f>
        <v>1673.24</v>
      </c>
      <c r="E169" s="1">
        <v>0</v>
      </c>
      <c r="F169" s="1">
        <v>0</v>
      </c>
      <c r="G169" s="2">
        <f t="shared" si="0"/>
        <v>637.48272000000009</v>
      </c>
      <c r="H169" s="2">
        <f t="shared" si="1"/>
        <v>0.30000000000001137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2291.65</v>
      </c>
      <c r="D170" s="1">
        <f>'PR-RAS'!E174</f>
        <v>977.08</v>
      </c>
      <c r="E170" s="1">
        <v>0</v>
      </c>
      <c r="F170" s="1">
        <v>0</v>
      </c>
      <c r="G170" s="2">
        <f t="shared" si="0"/>
        <v>717.54189000000008</v>
      </c>
      <c r="H170" s="2">
        <f t="shared" si="1"/>
        <v>0.42999999999994998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263.7</v>
      </c>
      <c r="D172" s="1">
        <f>'PR-RAS'!E176</f>
        <v>139.85</v>
      </c>
      <c r="E172" s="1">
        <v>0</v>
      </c>
      <c r="F172" s="1">
        <v>0</v>
      </c>
      <c r="G172" s="2">
        <f t="shared" si="0"/>
        <v>92.921400000000006</v>
      </c>
      <c r="H172" s="2">
        <f t="shared" si="1"/>
        <v>0.45000000000001705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61162.21</v>
      </c>
      <c r="D173" s="1">
        <f>'PR-RAS'!E177</f>
        <v>34042.1</v>
      </c>
      <c r="E173" s="1">
        <v>0</v>
      </c>
      <c r="F173" s="1">
        <v>0</v>
      </c>
      <c r="G173" s="2">
        <f t="shared" si="0"/>
        <v>22230.382519999999</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46092.06</v>
      </c>
      <c r="D174" s="1">
        <f>'PR-RAS'!E178</f>
        <v>18945.38</v>
      </c>
      <c r="E174" s="1">
        <v>0</v>
      </c>
      <c r="F174" s="1">
        <v>0</v>
      </c>
      <c r="G174" s="2">
        <f t="shared" si="0"/>
        <v>14529.02786</v>
      </c>
      <c r="H174" s="2">
        <f t="shared" si="1"/>
        <v>0.43999999999869033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2932.43</v>
      </c>
      <c r="D175" s="1">
        <f>'PR-RAS'!E179</f>
        <v>869.25</v>
      </c>
      <c r="E175" s="1">
        <v>0</v>
      </c>
      <c r="F175" s="1">
        <v>0</v>
      </c>
      <c r="G175" s="2">
        <f t="shared" si="0"/>
        <v>812.74181999999996</v>
      </c>
      <c r="H175" s="2">
        <f t="shared" si="1"/>
        <v>0.67999999999983629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2128.13</v>
      </c>
      <c r="D177" s="1">
        <f>'PR-RAS'!E181</f>
        <v>6096.25</v>
      </c>
      <c r="E177" s="1">
        <v>0</v>
      </c>
      <c r="F177" s="1">
        <v>0</v>
      </c>
      <c r="G177" s="2">
        <f t="shared" si="0"/>
        <v>2520.4308799999999</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70.34</v>
      </c>
      <c r="E178" s="1">
        <v>0</v>
      </c>
      <c r="F178" s="1">
        <v>0</v>
      </c>
      <c r="G178" s="2">
        <f t="shared" si="0"/>
        <v>24.900359999999999</v>
      </c>
      <c r="H178" s="2">
        <f t="shared" si="1"/>
        <v>0.34000000000000341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2646.66</v>
      </c>
      <c r="D179" s="1">
        <f>'PR-RAS'!E183</f>
        <v>1860.03</v>
      </c>
      <c r="E179" s="1">
        <v>0</v>
      </c>
      <c r="F179" s="1">
        <v>0</v>
      </c>
      <c r="G179" s="2">
        <f t="shared" si="0"/>
        <v>1133.2761599999999</v>
      </c>
      <c r="H179" s="2">
        <f t="shared" si="1"/>
        <v>0.37000000000011823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213.05</v>
      </c>
      <c r="D180" s="1">
        <f>'PR-RAS'!E184</f>
        <v>518.20000000000005</v>
      </c>
      <c r="E180" s="1">
        <v>0</v>
      </c>
      <c r="F180" s="1">
        <v>0</v>
      </c>
      <c r="G180" s="2">
        <f t="shared" si="0"/>
        <v>223.65154999999999</v>
      </c>
      <c r="H180" s="2">
        <f t="shared" si="1"/>
        <v>0.25000000000005684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2514.85</v>
      </c>
      <c r="D181" s="1">
        <f>'PR-RAS'!E185</f>
        <v>3988.54</v>
      </c>
      <c r="E181" s="1">
        <v>0</v>
      </c>
      <c r="F181" s="1">
        <v>0</v>
      </c>
      <c r="G181" s="2">
        <f t="shared" si="0"/>
        <v>1888.5473999999999</v>
      </c>
      <c r="H181" s="2">
        <f t="shared" si="1"/>
        <v>0.61000000000012733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4635.03</v>
      </c>
      <c r="D182" s="1">
        <f>'PR-RAS'!E186</f>
        <v>1694.11</v>
      </c>
      <c r="E182" s="1">
        <v>0</v>
      </c>
      <c r="F182" s="1">
        <v>0</v>
      </c>
      <c r="G182" s="2">
        <f t="shared" si="0"/>
        <v>1452.2082499999999</v>
      </c>
      <c r="H182" s="2">
        <f t="shared" si="1"/>
        <v>0.1399999999996453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4664.1400000000003</v>
      </c>
      <c r="D184" s="1">
        <f>'PR-RAS'!E188</f>
        <v>4382.33</v>
      </c>
      <c r="E184" s="1">
        <v>0</v>
      </c>
      <c r="F184" s="1">
        <v>0</v>
      </c>
      <c r="G184" s="2">
        <f t="shared" si="0"/>
        <v>2457.4703999999997</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1098.3900000000001</v>
      </c>
      <c r="D186" s="1">
        <f>'PR-RAS'!E190</f>
        <v>1413.72</v>
      </c>
      <c r="E186" s="1">
        <v>0</v>
      </c>
      <c r="F186" s="1">
        <v>0</v>
      </c>
      <c r="G186" s="2">
        <f t="shared" si="0"/>
        <v>726.27855</v>
      </c>
      <c r="H186" s="2">
        <f t="shared" si="1"/>
        <v>0.67000000000007276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43.8</v>
      </c>
      <c r="E187" s="1">
        <v>0</v>
      </c>
      <c r="F187" s="1">
        <v>0</v>
      </c>
      <c r="G187" s="2">
        <f t="shared" si="0"/>
        <v>16.293599999999998</v>
      </c>
      <c r="H187" s="2">
        <f t="shared" si="1"/>
        <v>0.20000000000000284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1743.08</v>
      </c>
      <c r="D189" s="1">
        <f>'PR-RAS'!E193</f>
        <v>2054.36</v>
      </c>
      <c r="E189" s="1">
        <v>0</v>
      </c>
      <c r="F189" s="1">
        <v>0</v>
      </c>
      <c r="G189" s="2">
        <f t="shared" si="0"/>
        <v>1100.1384</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1724.47</v>
      </c>
      <c r="D190" s="1">
        <f>'PR-RAS'!E194</f>
        <v>0</v>
      </c>
      <c r="E190" s="1">
        <v>0</v>
      </c>
      <c r="F190" s="1">
        <v>0</v>
      </c>
      <c r="G190" s="2">
        <f t="shared" si="0"/>
        <v>325.92482999999999</v>
      </c>
      <c r="H190" s="2">
        <f t="shared" si="1"/>
        <v>0.47000000000002728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98.2</v>
      </c>
      <c r="D191" s="1">
        <f>'PR-RAS'!E195</f>
        <v>870.45</v>
      </c>
      <c r="E191" s="1">
        <v>0</v>
      </c>
      <c r="F191" s="1">
        <v>0</v>
      </c>
      <c r="G191" s="2">
        <f t="shared" si="0"/>
        <v>349.42900000000003</v>
      </c>
      <c r="H191" s="2">
        <f t="shared" si="1"/>
        <v>0.65000000000004832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1311.32</v>
      </c>
      <c r="D192" s="1">
        <f>'PR-RAS'!E196</f>
        <v>139.49</v>
      </c>
      <c r="E192" s="1">
        <v>0</v>
      </c>
      <c r="F192" s="1">
        <v>0</v>
      </c>
      <c r="G192" s="2">
        <f t="shared" si="0"/>
        <v>303.7473</v>
      </c>
      <c r="H192" s="2">
        <f t="shared" si="1"/>
        <v>0.80999999999994543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1311.32</v>
      </c>
      <c r="D206" s="1">
        <f>'PR-RAS'!E210</f>
        <v>139.49</v>
      </c>
      <c r="E206" s="1">
        <v>0</v>
      </c>
      <c r="F206" s="1">
        <v>0</v>
      </c>
      <c r="G206" s="2">
        <f t="shared" si="0"/>
        <v>326.01149999999996</v>
      </c>
      <c r="H206" s="2">
        <f t="shared" si="1"/>
        <v>0.80999999999994543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636.79</v>
      </c>
      <c r="D207" s="1">
        <f>'PR-RAS'!E211</f>
        <v>139.49</v>
      </c>
      <c r="E207" s="1">
        <v>0</v>
      </c>
      <c r="F207" s="1">
        <v>0</v>
      </c>
      <c r="G207" s="2">
        <f t="shared" si="0"/>
        <v>188.64861999999999</v>
      </c>
      <c r="H207" s="2">
        <f t="shared" si="1"/>
        <v>0.70000000000004547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0.01</v>
      </c>
      <c r="D208" s="1">
        <f>'PR-RAS'!E212</f>
        <v>0</v>
      </c>
      <c r="E208" s="1">
        <v>0</v>
      </c>
      <c r="F208" s="1">
        <v>0</v>
      </c>
      <c r="G208" s="2">
        <f t="shared" si="0"/>
        <v>2.0699999999999998E-3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674.52</v>
      </c>
      <c r="D209" s="1">
        <f>'PR-RAS'!E213</f>
        <v>0</v>
      </c>
      <c r="E209" s="1">
        <v>0</v>
      </c>
      <c r="F209" s="1">
        <v>0</v>
      </c>
      <c r="G209" s="2">
        <f t="shared" si="0"/>
        <v>140.30015999999998</v>
      </c>
      <c r="H209" s="2">
        <f t="shared" si="1"/>
        <v>0.48000000000001819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233.99</v>
      </c>
      <c r="D259" s="1">
        <f>'PR-RAS'!E263</f>
        <v>261.27999999999997</v>
      </c>
      <c r="E259" s="1">
        <v>0</v>
      </c>
      <c r="F259" s="1">
        <v>0</v>
      </c>
      <c r="G259" s="2">
        <f t="shared" si="0"/>
        <v>195.18989999999999</v>
      </c>
      <c r="H259" s="2">
        <f t="shared" si="1"/>
        <v>0.28999999999996362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233.99</v>
      </c>
      <c r="D260" s="1">
        <f>'PR-RAS'!E264</f>
        <v>261.27999999999997</v>
      </c>
      <c r="E260" s="1">
        <v>0</v>
      </c>
      <c r="F260" s="1">
        <v>0</v>
      </c>
      <c r="G260" s="2">
        <f t="shared" si="0"/>
        <v>195.94645</v>
      </c>
      <c r="H260" s="2">
        <f t="shared" si="1"/>
        <v>0.28999999999996362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261.27999999999997</v>
      </c>
      <c r="E262" s="1">
        <v>0</v>
      </c>
      <c r="F262" s="1">
        <v>0</v>
      </c>
      <c r="G262" s="2">
        <f t="shared" si="0"/>
        <v>136.38816</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233.99</v>
      </c>
      <c r="D263" s="1">
        <f>'PR-RAS'!E267</f>
        <v>0</v>
      </c>
      <c r="E263" s="1">
        <v>0</v>
      </c>
      <c r="F263" s="1">
        <v>0</v>
      </c>
      <c r="G263" s="2">
        <f t="shared" si="0"/>
        <v>61.305380000000007</v>
      </c>
      <c r="H263" s="2">
        <f t="shared" si="1"/>
        <v>9.9999999999909051E-3</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803063.24</v>
      </c>
      <c r="D285" s="1">
        <f>'PR-RAS'!E289</f>
        <v>917998.96000000008</v>
      </c>
      <c r="E285" s="1">
        <v>0</v>
      </c>
      <c r="F285" s="1">
        <v>0</v>
      </c>
      <c r="G285" s="2">
        <f t="shared" si="8"/>
        <v>749493.36943999992</v>
      </c>
      <c r="H285" s="2">
        <f t="shared" si="9"/>
        <v>0.27999999991152436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29649.09999999986</v>
      </c>
      <c r="D286" s="1">
        <f>'PR-RAS'!E290</f>
        <v>7543.7799999999115</v>
      </c>
      <c r="E286" s="1">
        <v>0</v>
      </c>
      <c r="F286" s="1">
        <v>0</v>
      </c>
      <c r="G286" s="2">
        <f t="shared" si="8"/>
        <v>12749.948099999909</v>
      </c>
      <c r="H286" s="2">
        <f t="shared" si="9"/>
        <v>0.31999999994877726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17824.400000000001</v>
      </c>
      <c r="D288" s="1">
        <f>'PR-RAS'!E292</f>
        <v>19750.189999999999</v>
      </c>
      <c r="E288" s="1">
        <v>0</v>
      </c>
      <c r="F288" s="1">
        <v>0</v>
      </c>
      <c r="G288" s="2">
        <f t="shared" si="8"/>
        <v>16452.211859999999</v>
      </c>
      <c r="H288" s="2">
        <f t="shared" si="9"/>
        <v>0.59000000000014552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89.5</v>
      </c>
      <c r="E290" s="1">
        <v>0</v>
      </c>
      <c r="F290" s="1">
        <v>0</v>
      </c>
      <c r="G290" s="2">
        <f t="shared" si="8"/>
        <v>51.730999999999995</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89.5</v>
      </c>
      <c r="E291" s="1">
        <v>0</v>
      </c>
      <c r="F291" s="1">
        <v>0</v>
      </c>
      <c r="G291" s="2">
        <f t="shared" si="8"/>
        <v>51.91</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32272.92</v>
      </c>
      <c r="D345" s="1">
        <f>'PR-RAS'!E350</f>
        <v>10439.57</v>
      </c>
      <c r="E345" s="1">
        <v>0</v>
      </c>
      <c r="F345" s="1">
        <v>0</v>
      </c>
      <c r="G345" s="2">
        <f t="shared" si="8"/>
        <v>18284.308639999999</v>
      </c>
      <c r="H345" s="2">
        <f t="shared" si="9"/>
        <v>0.51000000000203727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32272.92</v>
      </c>
      <c r="D358" s="1">
        <f>'PR-RAS'!E363</f>
        <v>10439.57</v>
      </c>
      <c r="E358" s="1">
        <v>0</v>
      </c>
      <c r="F358" s="1">
        <v>0</v>
      </c>
      <c r="G358" s="2">
        <f t="shared" si="8"/>
        <v>18975.285419999997</v>
      </c>
      <c r="H358" s="2">
        <f t="shared" si="9"/>
        <v>0.51000000000203727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17951.43</v>
      </c>
      <c r="D359" s="1">
        <f>'PR-RAS'!E364</f>
        <v>0</v>
      </c>
      <c r="E359" s="1">
        <v>0</v>
      </c>
      <c r="F359" s="1">
        <v>0</v>
      </c>
      <c r="G359" s="2">
        <f t="shared" si="8"/>
        <v>6426.6119399999998</v>
      </c>
      <c r="H359" s="2">
        <f t="shared" si="9"/>
        <v>0.43000000000029104</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17951.43</v>
      </c>
      <c r="D363" s="1">
        <f>'PR-RAS'!E368</f>
        <v>0</v>
      </c>
      <c r="E363" s="1">
        <v>0</v>
      </c>
      <c r="F363" s="1">
        <v>0</v>
      </c>
      <c r="G363" s="2">
        <f t="shared" si="8"/>
        <v>6498.4176600000001</v>
      </c>
      <c r="H363" s="2">
        <f t="shared" si="9"/>
        <v>0.43000000000029104</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4549.6899999999996</v>
      </c>
      <c r="D364" s="1">
        <f>'PR-RAS'!E369</f>
        <v>2737</v>
      </c>
      <c r="E364" s="1">
        <v>0</v>
      </c>
      <c r="F364" s="1">
        <v>0</v>
      </c>
      <c r="G364" s="2">
        <f t="shared" si="8"/>
        <v>3638.5994699999992</v>
      </c>
      <c r="H364" s="2">
        <f t="shared" si="9"/>
        <v>0.31000000000040018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1449.49</v>
      </c>
      <c r="D365" s="1">
        <f>'PR-RAS'!E370</f>
        <v>600</v>
      </c>
      <c r="E365" s="1">
        <v>0</v>
      </c>
      <c r="F365" s="1">
        <v>0</v>
      </c>
      <c r="G365" s="2">
        <f t="shared" si="8"/>
        <v>964.41435999999987</v>
      </c>
      <c r="H365" s="2">
        <f t="shared" si="9"/>
        <v>0.49000000000000909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1738</v>
      </c>
      <c r="E367" s="1">
        <v>0</v>
      </c>
      <c r="F367" s="1">
        <v>0</v>
      </c>
      <c r="G367" s="2">
        <f t="shared" si="8"/>
        <v>1272.2159999999999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3100.2</v>
      </c>
      <c r="D371" s="1">
        <f>'PR-RAS'!E376</f>
        <v>399</v>
      </c>
      <c r="E371" s="1">
        <v>0</v>
      </c>
      <c r="F371" s="1">
        <v>0</v>
      </c>
      <c r="G371" s="2">
        <f t="shared" si="8"/>
        <v>1442.3339999999998</v>
      </c>
      <c r="H371" s="2">
        <f t="shared" si="9"/>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9771.7999999999993</v>
      </c>
      <c r="D378" s="1">
        <f>'PR-RAS'!E383</f>
        <v>7702.57</v>
      </c>
      <c r="E378" s="1">
        <v>0</v>
      </c>
      <c r="F378" s="1">
        <v>0</v>
      </c>
      <c r="G378" s="2">
        <f t="shared" si="8"/>
        <v>9491.7063799999996</v>
      </c>
      <c r="H378" s="2">
        <f t="shared" si="9"/>
        <v>0.63000000000101863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9771.7999999999993</v>
      </c>
      <c r="D379" s="1">
        <f>'PR-RAS'!E384</f>
        <v>7702.57</v>
      </c>
      <c r="E379" s="1">
        <v>0</v>
      </c>
      <c r="F379" s="1">
        <v>0</v>
      </c>
      <c r="G379" s="2">
        <f t="shared" si="8"/>
        <v>9516.883319999999</v>
      </c>
      <c r="H379" s="2">
        <f t="shared" si="9"/>
        <v>0.63000000000101863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32272.92</v>
      </c>
      <c r="D403" s="1">
        <f>'PR-RAS'!E408</f>
        <v>10439.57</v>
      </c>
      <c r="E403" s="1">
        <v>0</v>
      </c>
      <c r="F403" s="1">
        <v>0</v>
      </c>
      <c r="G403" s="2">
        <f t="shared" si="8"/>
        <v>21367.128120000001</v>
      </c>
      <c r="H403" s="2">
        <f t="shared" si="9"/>
        <v>0.51000000000203727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14396.01</v>
      </c>
      <c r="D405" s="1">
        <f>'PR-RAS'!E410</f>
        <v>18945.71</v>
      </c>
      <c r="E405" s="1">
        <v>0</v>
      </c>
      <c r="F405" s="1">
        <v>0</v>
      </c>
      <c r="G405" s="2">
        <f t="shared" si="8"/>
        <v>21124.121720000003</v>
      </c>
      <c r="H405" s="2">
        <f t="shared" si="9"/>
        <v>0.30000000000109139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832712.33999999985</v>
      </c>
      <c r="D407" s="1">
        <f>'PR-RAS'!E412</f>
        <v>925542.74</v>
      </c>
      <c r="E407" s="1">
        <v>0</v>
      </c>
      <c r="F407" s="1">
        <v>0</v>
      </c>
      <c r="G407" s="2">
        <f t="shared" si="8"/>
        <v>1089621.9149199999</v>
      </c>
      <c r="H407" s="2">
        <f t="shared" si="9"/>
        <v>0.59999999986030161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835336.16</v>
      </c>
      <c r="D408" s="1">
        <f>'PR-RAS'!E413</f>
        <v>928438.53</v>
      </c>
      <c r="E408" s="1">
        <v>0</v>
      </c>
      <c r="F408" s="1">
        <v>0</v>
      </c>
      <c r="G408" s="2">
        <f t="shared" si="8"/>
        <v>1095730.7805399999</v>
      </c>
      <c r="H408" s="2">
        <f t="shared" si="9"/>
        <v>0.63000000000465661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2623.8200000001816</v>
      </c>
      <c r="D410" s="1">
        <f>'PR-RAS'!E415</f>
        <v>2895.7900000000373</v>
      </c>
      <c r="E410" s="1">
        <v>0</v>
      </c>
      <c r="F410" s="1">
        <v>0</v>
      </c>
      <c r="G410" s="2">
        <f t="shared" si="8"/>
        <v>3441.8986000001046</v>
      </c>
      <c r="H410" s="2">
        <f t="shared" si="9"/>
        <v>0.38999999978113919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3428.3900000000012</v>
      </c>
      <c r="D411" s="1">
        <f>'PR-RAS'!E416</f>
        <v>804.47999999999956</v>
      </c>
      <c r="E411" s="1">
        <v>0</v>
      </c>
      <c r="F411" s="1">
        <v>0</v>
      </c>
      <c r="G411" s="2">
        <f t="shared" si="8"/>
        <v>2065.3135000000002</v>
      </c>
      <c r="H411" s="2">
        <f t="shared" si="9"/>
        <v>0.87000000000080036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89.5</v>
      </c>
      <c r="E413" s="1">
        <v>0</v>
      </c>
      <c r="F413" s="1">
        <v>0</v>
      </c>
      <c r="G413" s="2">
        <f t="shared" si="8"/>
        <v>73.74799999999999</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832712.33999999985</v>
      </c>
      <c r="D633" s="1">
        <f>'PR-RAS'!E639</f>
        <v>925542.74</v>
      </c>
      <c r="E633" s="1">
        <v>0</v>
      </c>
      <c r="F633" s="1">
        <v>0</v>
      </c>
      <c r="G633" s="2">
        <f t="shared" si="10"/>
        <v>1696160.2222399998</v>
      </c>
      <c r="H633" s="2">
        <f t="shared" si="11"/>
        <v>0.59999999986030161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835336.16</v>
      </c>
      <c r="D634" s="1">
        <f>'PR-RAS'!E640</f>
        <v>928438.53</v>
      </c>
      <c r="E634" s="1">
        <v>0</v>
      </c>
      <c r="F634" s="1">
        <v>0</v>
      </c>
      <c r="G634" s="2">
        <f t="shared" si="10"/>
        <v>1704170.9682600002</v>
      </c>
      <c r="H634" s="2">
        <f t="shared" si="11"/>
        <v>0.63000000000465661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2623.8200000001816</v>
      </c>
      <c r="D636" s="1">
        <f>'PR-RAS'!E642</f>
        <v>2895.7900000000373</v>
      </c>
      <c r="E636" s="1">
        <v>0</v>
      </c>
      <c r="F636" s="1">
        <v>0</v>
      </c>
      <c r="G636" s="2">
        <f t="shared" si="10"/>
        <v>5343.7790000001623</v>
      </c>
      <c r="H636" s="2">
        <f t="shared" si="11"/>
        <v>0.38999999978113919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3428.3900000000012</v>
      </c>
      <c r="D637" s="1">
        <f>'PR-RAS'!E643</f>
        <v>804.47999999999956</v>
      </c>
      <c r="E637" s="1">
        <v>0</v>
      </c>
      <c r="F637" s="1">
        <v>0</v>
      </c>
      <c r="G637" s="2">
        <f t="shared" si="10"/>
        <v>3203.7546000000002</v>
      </c>
      <c r="H637" s="2">
        <f t="shared" si="11"/>
        <v>0.87000000000080036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804.56999999981963</v>
      </c>
      <c r="D639" s="1">
        <f>'PR-RAS'!E645</f>
        <v>0</v>
      </c>
      <c r="E639" s="1">
        <v>0</v>
      </c>
      <c r="F639" s="1">
        <v>0</v>
      </c>
      <c r="G639" s="2">
        <f t="shared" si="10"/>
        <v>513.31565999988493</v>
      </c>
      <c r="H639" s="2">
        <f t="shared" si="11"/>
        <v>0.43000000018037099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2091.3100000000377</v>
      </c>
      <c r="E640" s="1">
        <v>0</v>
      </c>
      <c r="F640" s="1">
        <v>0</v>
      </c>
      <c r="G640" s="2">
        <f t="shared" si="10"/>
        <v>2672.6941800000482</v>
      </c>
      <c r="H640" s="2">
        <f t="shared" si="11"/>
        <v>0.31000000003768946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58393.99</v>
      </c>
      <c r="D641" s="1">
        <f>'PR-RAS'!E647</f>
        <v>73527.17</v>
      </c>
      <c r="E641" s="1">
        <v>0</v>
      </c>
      <c r="F641" s="1">
        <v>0</v>
      </c>
      <c r="G641" s="2">
        <f t="shared" si="10"/>
        <v>131486.93119999999</v>
      </c>
      <c r="H641" s="2">
        <f t="shared" si="11"/>
        <v>0.18000000000029104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3995.86</v>
      </c>
      <c r="D642" s="1">
        <f>'PR-RAS'!E649</f>
        <v>4252.46</v>
      </c>
      <c r="E642" s="1">
        <v>0</v>
      </c>
      <c r="F642" s="1">
        <v>0</v>
      </c>
      <c r="G642" s="2">
        <f t="shared" si="10"/>
        <v>8012.9999800000005</v>
      </c>
      <c r="H642" s="2">
        <f t="shared" si="11"/>
        <v>0.59999999999990905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78242.59</v>
      </c>
      <c r="D643" s="1">
        <f>'PR-RAS'!E650</f>
        <v>46787.35</v>
      </c>
      <c r="E643" s="1">
        <v>0</v>
      </c>
      <c r="F643" s="1">
        <v>0</v>
      </c>
      <c r="G643" s="2">
        <f t="shared" si="10"/>
        <v>110306.70017999999</v>
      </c>
      <c r="H643" s="2">
        <f t="shared" si="11"/>
        <v>0.76000000000203727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77985.990000000005</v>
      </c>
      <c r="D644" s="1">
        <f>'PR-RAS'!E651</f>
        <v>51039.81</v>
      </c>
      <c r="E644" s="1">
        <v>0</v>
      </c>
      <c r="F644" s="1">
        <v>0</v>
      </c>
      <c r="G644" s="2">
        <f t="shared" si="10"/>
        <v>115782.18723</v>
      </c>
      <c r="H644" s="2">
        <f t="shared" si="11"/>
        <v>0.19999999999708962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4252.4599999999919</v>
      </c>
      <c r="D645" s="1">
        <f>'PR-RAS'!E652</f>
        <v>0</v>
      </c>
      <c r="E645" s="1">
        <v>0</v>
      </c>
      <c r="F645" s="1">
        <v>0</v>
      </c>
      <c r="G645" s="2">
        <f t="shared" si="10"/>
        <v>2738.5842399999947</v>
      </c>
      <c r="H645" s="2">
        <f t="shared" si="11"/>
        <v>0.45999999999185093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36</v>
      </c>
      <c r="D647" s="1">
        <f>'PR-RAS'!E654</f>
        <v>36</v>
      </c>
      <c r="E647" s="1">
        <v>0</v>
      </c>
      <c r="F647" s="1">
        <v>0</v>
      </c>
      <c r="G647" s="2">
        <f t="shared" si="10"/>
        <v>69.768000000000001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36</v>
      </c>
      <c r="D649" s="1">
        <f>'PR-RAS'!E656</f>
        <v>36</v>
      </c>
      <c r="E649" s="1">
        <v>0</v>
      </c>
      <c r="F649" s="1">
        <v>0</v>
      </c>
      <c r="G649" s="2">
        <f t="shared" si="10"/>
        <v>69.984000000000009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681480.39</v>
      </c>
      <c r="D668" s="1">
        <f>'PR-RAS'!E675</f>
        <v>864987.5</v>
      </c>
      <c r="E668" s="1">
        <v>0</v>
      </c>
      <c r="F668" s="1">
        <v>0</v>
      </c>
      <c r="G668" s="2">
        <f t="shared" si="10"/>
        <v>1608440.7451300002</v>
      </c>
      <c r="H668" s="2">
        <f t="shared" si="11"/>
        <v>0.89000000001396984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15180</v>
      </c>
      <c r="E669" s="1">
        <v>0</v>
      </c>
      <c r="F669" s="1">
        <v>0</v>
      </c>
      <c r="G669" s="2">
        <f t="shared" si="10"/>
        <v>20280.48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7983.99</v>
      </c>
      <c r="D670" s="1">
        <f>'PR-RAS'!E677</f>
        <v>7641.61</v>
      </c>
      <c r="E670" s="1">
        <v>0</v>
      </c>
      <c r="F670" s="1">
        <v>0</v>
      </c>
      <c r="G670" s="2">
        <f t="shared" si="10"/>
        <v>15565.763490000001</v>
      </c>
      <c r="H670" s="2">
        <f t="shared" si="11"/>
        <v>0.4000000000005457</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10204.44</v>
      </c>
      <c r="D687" s="1">
        <f>'PR-RAS'!E694</f>
        <v>1845</v>
      </c>
      <c r="E687" s="1">
        <v>0</v>
      </c>
      <c r="F687" s="1">
        <v>0</v>
      </c>
      <c r="G687" s="2">
        <f t="shared" si="10"/>
        <v>9531.5858400000016</v>
      </c>
      <c r="H687" s="2">
        <f t="shared" si="11"/>
        <v>0.44000000000050932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587.44000000000005</v>
      </c>
      <c r="D703" s="1">
        <f>'PR-RAS'!E710</f>
        <v>2965.35</v>
      </c>
      <c r="E703" s="1">
        <v>0</v>
      </c>
      <c r="F703" s="1">
        <v>0</v>
      </c>
      <c r="G703" s="2">
        <f t="shared" si="10"/>
        <v>4575.7342799999997</v>
      </c>
      <c r="H703" s="2">
        <f t="shared" si="11"/>
        <v>0.78999999999996362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6193.1</v>
      </c>
      <c r="D709" s="1">
        <f>'PR-RAS'!E716</f>
        <v>4259.05</v>
      </c>
      <c r="E709" s="1">
        <v>0</v>
      </c>
      <c r="F709" s="1">
        <v>0</v>
      </c>
      <c r="G709" s="2">
        <f t="shared" si="10"/>
        <v>10415.5296</v>
      </c>
      <c r="H709" s="2">
        <f t="shared" si="11"/>
        <v>0.1500000000005457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1203.6400000000001</v>
      </c>
      <c r="D710" s="1">
        <f>'PR-RAS'!E717</f>
        <v>441.44</v>
      </c>
      <c r="E710" s="1">
        <v>0</v>
      </c>
      <c r="F710" s="1">
        <v>0</v>
      </c>
      <c r="G710" s="2">
        <f t="shared" si="10"/>
        <v>1479.34268</v>
      </c>
      <c r="H710" s="2">
        <f t="shared" si="11"/>
        <v>0.79999999999989768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29431.54</v>
      </c>
      <c r="D711" s="1">
        <f>'PR-RAS'!E718</f>
        <v>31215.96</v>
      </c>
      <c r="E711" s="1">
        <v>0</v>
      </c>
      <c r="F711" s="1">
        <v>0</v>
      </c>
      <c r="G711" s="2">
        <f t="shared" si="10"/>
        <v>65223.056599999989</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2229.7800000000002</v>
      </c>
      <c r="D713" s="1">
        <f>'PR-RAS'!E720</f>
        <v>1540.12</v>
      </c>
      <c r="E713" s="1">
        <v>0</v>
      </c>
      <c r="F713" s="1">
        <v>0</v>
      </c>
      <c r="G713" s="2">
        <f t="shared" si="10"/>
        <v>3780.7342400000002</v>
      </c>
      <c r="H713" s="2">
        <f t="shared" si="11"/>
        <v>0.33999999999969077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213.05</v>
      </c>
      <c r="D715" s="1">
        <f>'PR-RAS'!E722</f>
        <v>455.7</v>
      </c>
      <c r="E715" s="1">
        <v>0</v>
      </c>
      <c r="F715" s="1">
        <v>0</v>
      </c>
      <c r="G715" s="2">
        <f t="shared" si="10"/>
        <v>802.85730000000001</v>
      </c>
      <c r="H715" s="2">
        <f t="shared" si="11"/>
        <v>0.35000000000002274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469.65</v>
      </c>
      <c r="E719" s="1">
        <v>0</v>
      </c>
      <c r="F719" s="1">
        <v>0</v>
      </c>
      <c r="G719" s="2">
        <f t="shared" si="10"/>
        <v>674.41739999999993</v>
      </c>
      <c r="H719" s="2">
        <f t="shared" si="11"/>
        <v>0.35000000000002274</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958881.61</v>
      </c>
      <c r="D984" s="6">
        <f>BILANCA!E6</f>
        <v>974993.54000000015</v>
      </c>
      <c r="E984" s="6">
        <v>0</v>
      </c>
      <c r="F984" s="6">
        <v>0</v>
      </c>
      <c r="G984" s="7">
        <f t="shared" ref="G984:G1241" si="22">B984/1000*C984+B984/500*D984</f>
        <v>2908.8686900000002</v>
      </c>
      <c r="H984" s="7">
        <f t="shared" si="19"/>
        <v>0.84999999986030161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892505.14</v>
      </c>
      <c r="D985" s="1">
        <f>BILANCA!E7</f>
        <v>894174.15000000014</v>
      </c>
      <c r="E985" s="1">
        <v>0</v>
      </c>
      <c r="F985" s="1">
        <v>0</v>
      </c>
      <c r="G985" s="2">
        <f t="shared" si="22"/>
        <v>5361.7068800000006</v>
      </c>
      <c r="H985" s="2">
        <f t="shared" si="19"/>
        <v>0.29000000015366822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305168.5</v>
      </c>
      <c r="D986" s="1">
        <f>BILANCA!E8</f>
        <v>305168.5</v>
      </c>
      <c r="E986" s="1">
        <v>0</v>
      </c>
      <c r="F986" s="1">
        <v>0</v>
      </c>
      <c r="G986" s="2">
        <f t="shared" si="22"/>
        <v>2746.5164999999997</v>
      </c>
      <c r="H986" s="2">
        <f t="shared" si="19"/>
        <v>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305168.5</v>
      </c>
      <c r="D987" s="1">
        <f>BILANCA!E9</f>
        <v>305168.5</v>
      </c>
      <c r="E987" s="1">
        <v>0</v>
      </c>
      <c r="F987" s="1">
        <v>0</v>
      </c>
      <c r="G987" s="2">
        <f t="shared" si="22"/>
        <v>3662.0219999999999</v>
      </c>
      <c r="H987" s="2">
        <f t="shared" si="19"/>
        <v>1</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587336.64</v>
      </c>
      <c r="D990" s="1">
        <f>BILANCA!E12</f>
        <v>589005.65000000014</v>
      </c>
      <c r="E990" s="1">
        <v>0</v>
      </c>
      <c r="F990" s="1">
        <v>0</v>
      </c>
      <c r="G990" s="2">
        <f t="shared" si="22"/>
        <v>12357.435580000003</v>
      </c>
      <c r="H990" s="2">
        <f t="shared" si="19"/>
        <v>0.70999999984633178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566500.43000000005</v>
      </c>
      <c r="D991" s="1">
        <f>BILANCA!E13</f>
        <v>556779.57000000007</v>
      </c>
      <c r="E991" s="1">
        <v>0</v>
      </c>
      <c r="F991" s="1">
        <v>0</v>
      </c>
      <c r="G991" s="2">
        <f t="shared" si="22"/>
        <v>13440.476560000001</v>
      </c>
      <c r="H991" s="2">
        <f t="shared" si="19"/>
        <v>0.85999999998603016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795620.26</v>
      </c>
      <c r="D993" s="1">
        <f>BILANCA!E15</f>
        <v>795620.26</v>
      </c>
      <c r="E993" s="1">
        <v>0</v>
      </c>
      <c r="F993" s="1">
        <v>0</v>
      </c>
      <c r="G993" s="2">
        <f t="shared" si="22"/>
        <v>23868.607800000002</v>
      </c>
      <c r="H993" s="2">
        <f t="shared" si="19"/>
        <v>0.52000000001862645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229119.83</v>
      </c>
      <c r="D996" s="1">
        <f>BILANCA!E18</f>
        <v>238840.69</v>
      </c>
      <c r="E996" s="1">
        <v>0</v>
      </c>
      <c r="F996" s="1">
        <v>0</v>
      </c>
      <c r="G996" s="2">
        <f t="shared" si="22"/>
        <v>9188.4157300000006</v>
      </c>
      <c r="H996" s="2">
        <f t="shared" si="19"/>
        <v>0.48000000001047738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5717.1300000000047</v>
      </c>
      <c r="D997" s="1">
        <f>BILANCA!E19</f>
        <v>21280.410000000003</v>
      </c>
      <c r="E997" s="1">
        <v>0</v>
      </c>
      <c r="F997" s="1">
        <v>0</v>
      </c>
      <c r="G997" s="2">
        <f t="shared" si="22"/>
        <v>675.89130000000023</v>
      </c>
      <c r="H997" s="2">
        <f t="shared" si="19"/>
        <v>0.54000000000814907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102723.6</v>
      </c>
      <c r="D998" s="1">
        <f>BILANCA!E20</f>
        <v>145813.34</v>
      </c>
      <c r="E998" s="1">
        <v>0</v>
      </c>
      <c r="F998" s="1">
        <v>0</v>
      </c>
      <c r="G998" s="2">
        <f t="shared" si="22"/>
        <v>5915.2542000000003</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50181.57</v>
      </c>
      <c r="D999" s="1">
        <f>BILANCA!E21</f>
        <v>49803.45</v>
      </c>
      <c r="E999" s="1">
        <v>0</v>
      </c>
      <c r="F999" s="1">
        <v>0</v>
      </c>
      <c r="G999" s="2">
        <f t="shared" si="22"/>
        <v>2396.6155199999998</v>
      </c>
      <c r="H999" s="2">
        <f t="shared" si="19"/>
        <v>0.87999999999738066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18081.09</v>
      </c>
      <c r="D1000" s="1">
        <f>BILANCA!E22</f>
        <v>19144.07</v>
      </c>
      <c r="E1000" s="1">
        <v>0</v>
      </c>
      <c r="F1000" s="1">
        <v>0</v>
      </c>
      <c r="G1000" s="2">
        <f t="shared" si="22"/>
        <v>958.27691000000004</v>
      </c>
      <c r="H1000" s="2">
        <f t="shared" si="19"/>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15861.96</v>
      </c>
      <c r="D1003" s="1">
        <f>BILANCA!E25</f>
        <v>15861.96</v>
      </c>
      <c r="E1003" s="1">
        <v>0</v>
      </c>
      <c r="F1003" s="1">
        <v>0</v>
      </c>
      <c r="G1003" s="2">
        <f t="shared" si="22"/>
        <v>951.71759999999995</v>
      </c>
      <c r="H1003" s="2">
        <f t="shared" si="19"/>
        <v>8.000000000174623E-2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290.2</v>
      </c>
      <c r="D1004" s="1">
        <f>BILANCA!E26</f>
        <v>689.2</v>
      </c>
      <c r="E1004" s="1">
        <v>0</v>
      </c>
      <c r="F1004" s="1">
        <v>0</v>
      </c>
      <c r="G1004" s="2">
        <f t="shared" si="22"/>
        <v>35.040600000000005</v>
      </c>
      <c r="H1004" s="2">
        <f t="shared" si="19"/>
        <v>0.40000000000003411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181421.29</v>
      </c>
      <c r="D1006" s="1">
        <f>BILANCA!E28</f>
        <v>210031.61</v>
      </c>
      <c r="E1006" s="1">
        <v>0</v>
      </c>
      <c r="F1006" s="1">
        <v>0</v>
      </c>
      <c r="G1006" s="2">
        <f t="shared" si="22"/>
        <v>13834.14373</v>
      </c>
      <c r="H1006" s="2">
        <f t="shared" si="19"/>
        <v>0.68000000002211891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15119.080000000002</v>
      </c>
      <c r="D1013" s="1">
        <f>BILANCA!E35</f>
        <v>10945.670000000006</v>
      </c>
      <c r="E1013" s="1">
        <v>0</v>
      </c>
      <c r="F1013" s="1">
        <v>0</v>
      </c>
      <c r="G1013" s="2">
        <f t="shared" si="22"/>
        <v>1110.3126000000002</v>
      </c>
      <c r="H1013" s="2">
        <f t="shared" si="19"/>
        <v>0.4099999999962165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38520.410000000003</v>
      </c>
      <c r="D1014" s="1">
        <f>BILANCA!E36</f>
        <v>45918.98</v>
      </c>
      <c r="E1014" s="1">
        <v>0</v>
      </c>
      <c r="F1014" s="1">
        <v>0</v>
      </c>
      <c r="G1014" s="2">
        <f t="shared" si="22"/>
        <v>4041.1094700000003</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23401.33</v>
      </c>
      <c r="D1018" s="1">
        <f>BILANCA!E40</f>
        <v>34973.31</v>
      </c>
      <c r="E1018" s="1">
        <v>0</v>
      </c>
      <c r="F1018" s="1">
        <v>0</v>
      </c>
      <c r="G1018" s="2">
        <f t="shared" si="22"/>
        <v>3267.1782499999999</v>
      </c>
      <c r="H1018" s="2">
        <f t="shared" si="19"/>
        <v>0.63999999999941792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12843.05</v>
      </c>
      <c r="D1032" s="1">
        <f>BILANCA!E54</f>
        <v>11964.41</v>
      </c>
      <c r="E1032" s="1">
        <v>0</v>
      </c>
      <c r="F1032" s="1">
        <v>0</v>
      </c>
      <c r="G1032" s="2">
        <f t="shared" si="22"/>
        <v>1801.8216299999999</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12843.05</v>
      </c>
      <c r="D1033" s="1">
        <f>BILANCA!E55</f>
        <v>11964.41</v>
      </c>
      <c r="E1033" s="1">
        <v>0</v>
      </c>
      <c r="F1033" s="1">
        <v>0</v>
      </c>
      <c r="G1033" s="2">
        <f t="shared" si="22"/>
        <v>1838.5934999999999</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66376.47</v>
      </c>
      <c r="D1046" s="1">
        <f>BILANCA!E68</f>
        <v>80819.39</v>
      </c>
      <c r="E1046" s="1">
        <v>0</v>
      </c>
      <c r="F1046" s="1">
        <v>0</v>
      </c>
      <c r="G1046" s="2">
        <f t="shared" si="22"/>
        <v>14364.96075</v>
      </c>
      <c r="H1046" s="2">
        <f t="shared" si="19"/>
        <v>0.86000000000058208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4252.46</v>
      </c>
      <c r="D1047" s="1">
        <f>BILANCA!E69</f>
        <v>0</v>
      </c>
      <c r="E1047" s="1">
        <v>0</v>
      </c>
      <c r="F1047" s="1">
        <v>0</v>
      </c>
      <c r="G1047" s="2">
        <f t="shared" si="22"/>
        <v>272.15744000000001</v>
      </c>
      <c r="H1047" s="2">
        <f t="shared" si="19"/>
        <v>0.46000000000003638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4230.0600000000004</v>
      </c>
      <c r="D1048" s="1">
        <f>BILANCA!E70</f>
        <v>0</v>
      </c>
      <c r="E1048" s="1">
        <v>0</v>
      </c>
      <c r="F1048" s="1">
        <v>0</v>
      </c>
      <c r="G1048" s="2">
        <f t="shared" si="22"/>
        <v>274.95390000000003</v>
      </c>
      <c r="H1048" s="2">
        <f t="shared" si="19"/>
        <v>6.0000000000400178E-2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4230.0600000000004</v>
      </c>
      <c r="D1050" s="1">
        <f>BILANCA!E72</f>
        <v>0</v>
      </c>
      <c r="E1050" s="1">
        <v>0</v>
      </c>
      <c r="F1050" s="1">
        <v>0</v>
      </c>
      <c r="G1050" s="2">
        <f t="shared" si="22"/>
        <v>283.41402000000005</v>
      </c>
      <c r="H1050" s="2">
        <f t="shared" si="19"/>
        <v>6.0000000000400178E-2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22.4</v>
      </c>
      <c r="D1054" s="1">
        <f>BILANCA!E76</f>
        <v>0</v>
      </c>
      <c r="E1054" s="1">
        <v>0</v>
      </c>
      <c r="F1054" s="1">
        <v>0</v>
      </c>
      <c r="G1054" s="2">
        <f t="shared" si="22"/>
        <v>1.5903999999999998</v>
      </c>
      <c r="H1054" s="2">
        <f t="shared" si="19"/>
        <v>0.39999999999999858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3600.52</v>
      </c>
      <c r="D1056" s="1">
        <f>BILANCA!E78</f>
        <v>25.68</v>
      </c>
      <c r="E1056" s="1">
        <v>0</v>
      </c>
      <c r="F1056" s="1">
        <v>0</v>
      </c>
      <c r="G1056" s="2">
        <f t="shared" si="22"/>
        <v>266.58724000000001</v>
      </c>
      <c r="H1056" s="2">
        <f t="shared" si="19"/>
        <v>0.80000000000001847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3600.52</v>
      </c>
      <c r="D1064" s="1">
        <f>BILANCA!E86</f>
        <v>25.68</v>
      </c>
      <c r="E1064" s="1">
        <v>0</v>
      </c>
      <c r="F1064" s="1">
        <v>0</v>
      </c>
      <c r="G1064" s="2">
        <f t="shared" si="22"/>
        <v>295.80228000000005</v>
      </c>
      <c r="H1064" s="2">
        <f t="shared" si="19"/>
        <v>0.80000000000001847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129.5</v>
      </c>
      <c r="D1124" s="1">
        <f>BILANCA!E146</f>
        <v>7266.54</v>
      </c>
      <c r="E1124" s="1">
        <v>0</v>
      </c>
      <c r="F1124" s="1">
        <v>0</v>
      </c>
      <c r="G1124" s="2">
        <f t="shared" si="22"/>
        <v>2067.4237800000001</v>
      </c>
      <c r="H1124" s="2">
        <f t="shared" si="23"/>
        <v>0.96000000000003638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129.5</v>
      </c>
      <c r="D1138" s="1">
        <f>BILANCA!E160</f>
        <v>89.5</v>
      </c>
      <c r="E1138" s="1">
        <v>0</v>
      </c>
      <c r="F1138" s="1">
        <v>0</v>
      </c>
      <c r="G1138" s="2">
        <f t="shared" si="22"/>
        <v>47.817500000000003</v>
      </c>
      <c r="H1138" s="2">
        <f t="shared" si="23"/>
        <v>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7177.04</v>
      </c>
      <c r="E1139" s="1">
        <v>0</v>
      </c>
      <c r="F1139" s="1">
        <v>0</v>
      </c>
      <c r="G1139" s="2">
        <f t="shared" si="22"/>
        <v>2239.23648</v>
      </c>
      <c r="H1139" s="2">
        <f t="shared" si="23"/>
        <v>3.999999999996362E-2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58393.99</v>
      </c>
      <c r="D1148" s="1">
        <f>BILANCA!E170</f>
        <v>73527.17</v>
      </c>
      <c r="E1148" s="1">
        <v>0</v>
      </c>
      <c r="F1148" s="1">
        <v>0</v>
      </c>
      <c r="G1148" s="2">
        <f t="shared" si="22"/>
        <v>33898.974450000002</v>
      </c>
      <c r="H1148" s="2">
        <f t="shared" si="23"/>
        <v>0.18000000000029104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58393.99</v>
      </c>
      <c r="D1151" s="1">
        <f>BILANCA!E173</f>
        <v>73527.17</v>
      </c>
      <c r="E1151" s="1">
        <v>0</v>
      </c>
      <c r="F1151" s="1">
        <v>0</v>
      </c>
      <c r="G1151" s="2">
        <f t="shared" si="22"/>
        <v>34515.319439999999</v>
      </c>
      <c r="H1151" s="2">
        <f t="shared" si="23"/>
        <v>0.18000000000029104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958881.61</v>
      </c>
      <c r="D1152" s="1">
        <f>BILANCA!E175</f>
        <v>974993.54</v>
      </c>
      <c r="E1152" s="1">
        <v>0</v>
      </c>
      <c r="F1152" s="1">
        <v>0</v>
      </c>
      <c r="G1152" s="2">
        <f t="shared" si="22"/>
        <v>491598.80861000007</v>
      </c>
      <c r="H1152" s="2">
        <f t="shared" si="23"/>
        <v>0.84999999997671694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65442.400000000001</v>
      </c>
      <c r="D1153" s="1">
        <f>BILANCA!E176</f>
        <v>82821.200000000012</v>
      </c>
      <c r="E1153" s="1">
        <v>0</v>
      </c>
      <c r="F1153" s="1">
        <v>0</v>
      </c>
      <c r="G1153" s="2">
        <f t="shared" si="22"/>
        <v>39284.416000000005</v>
      </c>
      <c r="H1153" s="2">
        <f t="shared" si="23"/>
        <v>0.60000000001309672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65411.270000000004</v>
      </c>
      <c r="D1154" s="1">
        <f>BILANCA!E177</f>
        <v>81850.260000000009</v>
      </c>
      <c r="E1154" s="1">
        <v>0</v>
      </c>
      <c r="F1154" s="1">
        <v>0</v>
      </c>
      <c r="G1154" s="2">
        <f t="shared" si="22"/>
        <v>39178.11609000001</v>
      </c>
      <c r="H1154" s="2">
        <f t="shared" si="23"/>
        <v>0.53000000001338776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56079.55</v>
      </c>
      <c r="D1155" s="1">
        <f>BILANCA!E178</f>
        <v>70695.960000000006</v>
      </c>
      <c r="E1155" s="1">
        <v>0</v>
      </c>
      <c r="F1155" s="1">
        <v>0</v>
      </c>
      <c r="G1155" s="2">
        <f t="shared" si="22"/>
        <v>33965.092839999998</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5636.05</v>
      </c>
      <c r="D1156" s="1">
        <f>BILANCA!E179</f>
        <v>11154.3</v>
      </c>
      <c r="E1156" s="1">
        <v>0</v>
      </c>
      <c r="F1156" s="1">
        <v>0</v>
      </c>
      <c r="G1156" s="2">
        <f t="shared" si="22"/>
        <v>4834.4244499999995</v>
      </c>
      <c r="H1156" s="2">
        <f t="shared" si="23"/>
        <v>0.3499999999994543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95.15</v>
      </c>
      <c r="D1157" s="1">
        <f>BILANCA!E180</f>
        <v>0</v>
      </c>
      <c r="E1157" s="1">
        <v>0</v>
      </c>
      <c r="F1157" s="1">
        <v>0</v>
      </c>
      <c r="G1157" s="2">
        <f t="shared" si="22"/>
        <v>16.556100000000001</v>
      </c>
      <c r="H1157" s="2">
        <f t="shared" si="23"/>
        <v>0.15000000000000568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95.15</v>
      </c>
      <c r="D1160" s="1">
        <f>BILANCA!E183</f>
        <v>0</v>
      </c>
      <c r="E1160" s="1">
        <v>0</v>
      </c>
      <c r="F1160" s="1">
        <v>0</v>
      </c>
      <c r="G1160" s="2">
        <f t="shared" si="22"/>
        <v>16.841550000000002</v>
      </c>
      <c r="H1160" s="2">
        <f t="shared" si="23"/>
        <v>0.15000000000000568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3600.52</v>
      </c>
      <c r="D1165" s="1">
        <f>BILANCA!E188</f>
        <v>0</v>
      </c>
      <c r="E1165" s="1">
        <v>0</v>
      </c>
      <c r="F1165" s="1">
        <v>0</v>
      </c>
      <c r="G1165" s="2">
        <f t="shared" si="22"/>
        <v>655.29463999999996</v>
      </c>
      <c r="H1165" s="2">
        <f t="shared" si="23"/>
        <v>0.48000000000001819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31.13</v>
      </c>
      <c r="D1166" s="1">
        <f>BILANCA!E189</f>
        <v>970.94</v>
      </c>
      <c r="E1166" s="1">
        <v>0</v>
      </c>
      <c r="F1166" s="1">
        <v>0</v>
      </c>
      <c r="G1166" s="2">
        <f t="shared" si="22"/>
        <v>361.06083000000001</v>
      </c>
      <c r="H1166" s="2">
        <f t="shared" si="23"/>
        <v>0.18999999999994444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893439.21</v>
      </c>
      <c r="D1214" s="1">
        <f>BILANCA!E237</f>
        <v>892172.34000000008</v>
      </c>
      <c r="E1214" s="1">
        <v>0</v>
      </c>
      <c r="F1214" s="1">
        <v>0</v>
      </c>
      <c r="G1214" s="2">
        <f t="shared" si="22"/>
        <v>618568.07859000005</v>
      </c>
      <c r="H1214" s="2">
        <f t="shared" si="23"/>
        <v>0.55000000004656613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892505.14</v>
      </c>
      <c r="D1215" s="1">
        <f>BILANCA!E238</f>
        <v>894174.15</v>
      </c>
      <c r="E1215" s="1">
        <v>0</v>
      </c>
      <c r="F1215" s="1">
        <v>0</v>
      </c>
      <c r="G1215" s="2">
        <f t="shared" si="22"/>
        <v>621957.99808000005</v>
      </c>
      <c r="H1215" s="2">
        <f t="shared" si="23"/>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892505.14</v>
      </c>
      <c r="D1216" s="1">
        <f>BILANCA!E239</f>
        <v>894174.15</v>
      </c>
      <c r="E1216" s="1">
        <v>0</v>
      </c>
      <c r="F1216" s="1">
        <v>0</v>
      </c>
      <c r="G1216" s="2">
        <f t="shared" si="22"/>
        <v>624638.85152000003</v>
      </c>
      <c r="H1216" s="2">
        <f t="shared" si="23"/>
        <v>0.2900000000372529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872093.36</v>
      </c>
      <c r="D1217" s="1">
        <f>BILANCA!E240</f>
        <v>894174.15</v>
      </c>
      <c r="E1217" s="1">
        <v>0</v>
      </c>
      <c r="F1217" s="1">
        <v>0</v>
      </c>
      <c r="G1217" s="2">
        <f t="shared" si="22"/>
        <v>622543.34844000009</v>
      </c>
      <c r="H1217" s="2">
        <f t="shared" si="23"/>
        <v>0.51000000000931323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20411.78</v>
      </c>
      <c r="D1218" s="1">
        <f>BILANCA!E241</f>
        <v>0</v>
      </c>
      <c r="E1218" s="1">
        <v>0</v>
      </c>
      <c r="F1218" s="1">
        <v>0</v>
      </c>
      <c r="G1218" s="2">
        <f t="shared" si="22"/>
        <v>4796.7682999999997</v>
      </c>
      <c r="H1218" s="2">
        <f t="shared" si="23"/>
        <v>0.22000000000116415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804.56999999999971</v>
      </c>
      <c r="D1222" s="1">
        <f>BILANCA!E245</f>
        <v>-2091.3099999999977</v>
      </c>
      <c r="E1222" s="1">
        <v>0</v>
      </c>
      <c r="F1222" s="1">
        <v>0</v>
      </c>
      <c r="G1222" s="2">
        <f t="shared" si="22"/>
        <v>-807.35394999999892</v>
      </c>
      <c r="H1222" s="2">
        <f t="shared" si="23"/>
        <v>0.73999999999796273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19750.28</v>
      </c>
      <c r="D1223" s="1">
        <f>BILANCA!E246</f>
        <v>27294.06</v>
      </c>
      <c r="E1223" s="1">
        <v>0</v>
      </c>
      <c r="F1223" s="1">
        <v>0</v>
      </c>
      <c r="G1223" s="2">
        <f t="shared" si="22"/>
        <v>17841.216</v>
      </c>
      <c r="H1223" s="2">
        <f t="shared" si="23"/>
        <v>0.34000000000014552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19750.28</v>
      </c>
      <c r="D1224" s="1">
        <f>BILANCA!E247</f>
        <v>27294.06</v>
      </c>
      <c r="E1224" s="1">
        <v>0</v>
      </c>
      <c r="F1224" s="1">
        <v>0</v>
      </c>
      <c r="G1224" s="2">
        <f t="shared" si="22"/>
        <v>17915.554400000001</v>
      </c>
      <c r="H1224" s="2">
        <f t="shared" si="23"/>
        <v>0.34000000000014552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18945.71</v>
      </c>
      <c r="D1227" s="1">
        <f>BILANCA!E250</f>
        <v>29385.37</v>
      </c>
      <c r="E1227" s="1">
        <v>0</v>
      </c>
      <c r="F1227" s="1">
        <v>0</v>
      </c>
      <c r="G1227" s="2">
        <f t="shared" si="22"/>
        <v>18962.8138</v>
      </c>
      <c r="H1227" s="2">
        <f t="shared" si="23"/>
        <v>0.65999999999985448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18945.71</v>
      </c>
      <c r="D1229" s="1">
        <f>BILANCA!E252</f>
        <v>29385.37</v>
      </c>
      <c r="E1229" s="1">
        <v>0</v>
      </c>
      <c r="F1229" s="1">
        <v>0</v>
      </c>
      <c r="G1229" s="2">
        <f t="shared" si="22"/>
        <v>19118.2467</v>
      </c>
      <c r="H1229" s="2">
        <f t="shared" si="23"/>
        <v>0.65999999999985448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129.5</v>
      </c>
      <c r="D1232" s="1">
        <f>BILANCA!E255</f>
        <v>89.5</v>
      </c>
      <c r="E1232" s="1">
        <v>0</v>
      </c>
      <c r="F1232" s="1">
        <v>0</v>
      </c>
      <c r="G1232" s="2">
        <f t="shared" si="22"/>
        <v>76.816499999999991</v>
      </c>
      <c r="H1232" s="2">
        <f t="shared" si="23"/>
        <v>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18973.71</v>
      </c>
      <c r="D1236" s="1">
        <f>BILANCA!E259</f>
        <v>516.25</v>
      </c>
      <c r="E1236" s="1">
        <v>0</v>
      </c>
      <c r="F1236" s="1">
        <v>0</v>
      </c>
      <c r="G1236" s="2">
        <f t="shared" si="22"/>
        <v>5061.5711299999994</v>
      </c>
      <c r="H1236" s="2">
        <f t="shared" si="23"/>
        <v>0.54000000000087311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18973.71</v>
      </c>
      <c r="D1237" s="1">
        <f>BILANCA!E260</f>
        <v>516.25</v>
      </c>
      <c r="E1237" s="1">
        <v>0</v>
      </c>
      <c r="F1237" s="1">
        <v>0</v>
      </c>
      <c r="G1237" s="2">
        <f t="shared" si="22"/>
        <v>5081.5773399999998</v>
      </c>
      <c r="H1237" s="2">
        <f t="shared" si="23"/>
        <v>0.54000000000087311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129.5</v>
      </c>
      <c r="D1240" s="1">
        <f>BILANCA!E264</f>
        <v>89.5</v>
      </c>
      <c r="E1240" s="1">
        <v>0</v>
      </c>
      <c r="F1240" s="1">
        <v>0</v>
      </c>
      <c r="G1240" s="2">
        <f t="shared" si="22"/>
        <v>79.284500000000008</v>
      </c>
      <c r="H1240" s="2">
        <f t="shared" si="23"/>
        <v>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7177.04</v>
      </c>
      <c r="E1241" s="1">
        <v>0</v>
      </c>
      <c r="F1241" s="1">
        <v>0</v>
      </c>
      <c r="G1241" s="2">
        <f t="shared" si="22"/>
        <v>3703.3526400000001</v>
      </c>
      <c r="H1241" s="2">
        <f t="shared" si="23"/>
        <v>3.999999999996362E-2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3600.52</v>
      </c>
      <c r="D1244" s="1">
        <f>BILANCA!E268</f>
        <v>25.68</v>
      </c>
      <c r="E1244" s="1">
        <v>0</v>
      </c>
      <c r="F1244" s="1">
        <v>0</v>
      </c>
      <c r="G1244" s="2">
        <f t="shared" si="24"/>
        <v>953.14067999999997</v>
      </c>
      <c r="H1244" s="2">
        <f t="shared" si="23"/>
        <v>0.80000000000001847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7177.04</v>
      </c>
      <c r="E1262" s="1">
        <v>0</v>
      </c>
      <c r="F1262" s="1">
        <v>0</v>
      </c>
      <c r="G1262" s="2">
        <f t="shared" si="24"/>
        <v>4004.7883200000006</v>
      </c>
      <c r="H1262" s="2">
        <f t="shared" si="23"/>
        <v>3.999999999996362E-2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1227.83</v>
      </c>
      <c r="D1263" s="1">
        <f>BILANCA!E287</f>
        <v>4859.43</v>
      </c>
      <c r="E1263" s="1">
        <v>0</v>
      </c>
      <c r="F1263" s="1">
        <v>0</v>
      </c>
      <c r="G1263" s="2">
        <f t="shared" si="24"/>
        <v>3065.0732000000003</v>
      </c>
      <c r="H1263" s="2">
        <f t="shared" si="23"/>
        <v>0.6000000000003638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64183.44</v>
      </c>
      <c r="D1264" s="1">
        <f>BILANCA!E288</f>
        <v>76990.83</v>
      </c>
      <c r="E1264" s="1">
        <v>0</v>
      </c>
      <c r="F1264" s="1">
        <v>0</v>
      </c>
      <c r="G1264" s="2">
        <f t="shared" si="24"/>
        <v>61304.393100000016</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263.7</v>
      </c>
      <c r="E1265" s="1">
        <v>0</v>
      </c>
      <c r="F1265" s="1">
        <v>0</v>
      </c>
      <c r="G1265" s="2">
        <f t="shared" si="24"/>
        <v>148.72679999999997</v>
      </c>
      <c r="H1265" s="2">
        <f t="shared" si="23"/>
        <v>0.30000000000001137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31.13</v>
      </c>
      <c r="D1266" s="1">
        <f>BILANCA!E290</f>
        <v>707.24</v>
      </c>
      <c r="E1266" s="1">
        <v>0</v>
      </c>
      <c r="F1266" s="1">
        <v>0</v>
      </c>
      <c r="G1266" s="2">
        <f t="shared" si="24"/>
        <v>409.10762999999997</v>
      </c>
      <c r="H1266" s="2">
        <f t="shared" si="23"/>
        <v>0.3700000000000081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3600.52</v>
      </c>
      <c r="D1278" s="1">
        <f>BILANCA!E302</f>
        <v>0</v>
      </c>
      <c r="E1278" s="1">
        <v>0</v>
      </c>
      <c r="F1278" s="1">
        <v>0</v>
      </c>
      <c r="G1278" s="2">
        <f t="shared" si="24"/>
        <v>1062.1533999999999</v>
      </c>
      <c r="H1278" s="2">
        <f t="shared" si="23"/>
        <v>0.48000000000001819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835336.15999999992</v>
      </c>
      <c r="D1408" s="1">
        <f>'RAS-funkcijski'!E114</f>
        <v>928438.53</v>
      </c>
      <c r="E1408" s="1">
        <v>0</v>
      </c>
      <c r="F1408" s="1">
        <v>0</v>
      </c>
      <c r="G1408" s="2">
        <f t="shared" si="24"/>
        <v>296143.45419999998</v>
      </c>
      <c r="H1408" s="2">
        <f t="shared" si="27"/>
        <v>0.62999999988824129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813871.82</v>
      </c>
      <c r="D1409" s="1">
        <f>'RAS-funkcijski'!E115</f>
        <v>908811.39</v>
      </c>
      <c r="E1409" s="1">
        <v>0</v>
      </c>
      <c r="F1409" s="1">
        <v>0</v>
      </c>
      <c r="G1409" s="2">
        <f t="shared" si="24"/>
        <v>292095.90059999999</v>
      </c>
      <c r="H1409" s="2">
        <f t="shared" si="27"/>
        <v>0.57000000006519258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813871.82</v>
      </c>
      <c r="D1411" s="1">
        <f>'RAS-funkcijski'!E117</f>
        <v>908811.39</v>
      </c>
      <c r="E1411" s="1">
        <v>0</v>
      </c>
      <c r="F1411" s="1">
        <v>0</v>
      </c>
      <c r="G1411" s="2">
        <f t="shared" si="24"/>
        <v>297358.8898</v>
      </c>
      <c r="H1411" s="2">
        <f t="shared" si="27"/>
        <v>0.57000000006519258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21464.34</v>
      </c>
      <c r="D1420" s="1">
        <f>'RAS-funkcijski'!E126</f>
        <v>19627.14</v>
      </c>
      <c r="E1420" s="1">
        <v>0</v>
      </c>
      <c r="F1420" s="1">
        <v>0</v>
      </c>
      <c r="G1420" s="2">
        <f t="shared" si="24"/>
        <v>7407.6716399999996</v>
      </c>
      <c r="H1420" s="2">
        <f t="shared" si="27"/>
        <v>0.47999999999956344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835336.15999999992</v>
      </c>
      <c r="D1435" s="13">
        <f>'RAS-funkcijski'!E141</f>
        <v>928438.53</v>
      </c>
      <c r="E1435" s="13">
        <v>0</v>
      </c>
      <c r="F1435" s="13">
        <v>0</v>
      </c>
      <c r="G1435" s="14">
        <f t="shared" si="24"/>
        <v>368833.21114000003</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22887.72</v>
      </c>
      <c r="D1436" s="6">
        <f>'P-VRIO'!E5</f>
        <v>0</v>
      </c>
      <c r="E1436" s="6">
        <v>0</v>
      </c>
      <c r="F1436" s="6">
        <v>0</v>
      </c>
      <c r="G1436" s="7">
        <f t="shared" si="24"/>
        <v>22.887720000000002</v>
      </c>
      <c r="H1436" s="7">
        <f t="shared" si="27"/>
        <v>0.27999999999883585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22887.72</v>
      </c>
      <c r="D1453" s="1">
        <f>'P-VRIO'!E22</f>
        <v>0</v>
      </c>
      <c r="E1453" s="1">
        <v>0</v>
      </c>
      <c r="F1453" s="1">
        <v>0</v>
      </c>
      <c r="G1453" s="2">
        <f t="shared" si="24"/>
        <v>411.97895999999997</v>
      </c>
      <c r="H1453" s="2">
        <f t="shared" si="27"/>
        <v>0.27999999999883585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22887.72</v>
      </c>
      <c r="D1454" s="1">
        <f>'P-VRIO'!E23</f>
        <v>0</v>
      </c>
      <c r="E1454" s="1">
        <v>0</v>
      </c>
      <c r="F1454" s="1">
        <v>0</v>
      </c>
      <c r="G1454" s="2">
        <f t="shared" si="24"/>
        <v>434.86668000000003</v>
      </c>
      <c r="H1454" s="2">
        <f t="shared" si="27"/>
        <v>0.27999999999883585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22887.72</v>
      </c>
      <c r="D1456" s="1">
        <f>'P-VRIO'!E25</f>
        <v>0</v>
      </c>
      <c r="E1456" s="1">
        <v>0</v>
      </c>
      <c r="F1456" s="1">
        <v>0</v>
      </c>
      <c r="G1456" s="2">
        <f t="shared" si="24"/>
        <v>480.64212000000003</v>
      </c>
      <c r="H1456" s="2">
        <f t="shared" si="27"/>
        <v>0.27999999999883585</v>
      </c>
      <c r="I1456" s="10">
        <f t="shared" si="30"/>
        <v>134.57979359944048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65442.400000000001</v>
      </c>
      <c r="D1480" s="6"/>
      <c r="E1480" s="6">
        <v>0</v>
      </c>
      <c r="F1480" s="6">
        <v>0</v>
      </c>
      <c r="G1480" s="7">
        <f t="shared" ref="G1480:G1580" si="34">B1480/1000*C1480</f>
        <v>65.442400000000006</v>
      </c>
      <c r="H1480" s="7">
        <f t="shared" ref="H1480:H1580" si="35">ABS(C1480-ROUND(C1480,0))</f>
        <v>0.40000000000145519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951008.4099999998</v>
      </c>
      <c r="D1481" s="1">
        <v>0</v>
      </c>
      <c r="E1481" s="1">
        <v>0</v>
      </c>
      <c r="F1481" s="1">
        <v>0</v>
      </c>
      <c r="G1481" s="2">
        <f t="shared" si="34"/>
        <v>1902.0168199999996</v>
      </c>
      <c r="H1481" s="2">
        <f t="shared" si="35"/>
        <v>0.40999999979976565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940599.96999999986</v>
      </c>
      <c r="D1483" s="1">
        <v>0</v>
      </c>
      <c r="E1483" s="1">
        <v>0</v>
      </c>
      <c r="F1483" s="1">
        <v>0</v>
      </c>
      <c r="G1483" s="2">
        <f t="shared" si="34"/>
        <v>3762.3998799999995</v>
      </c>
      <c r="H1483" s="2">
        <f t="shared" si="35"/>
        <v>3.0000000144354999E-2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826376.45</v>
      </c>
      <c r="D1484" s="1">
        <v>0</v>
      </c>
      <c r="E1484" s="1">
        <v>0</v>
      </c>
      <c r="F1484" s="1">
        <v>0</v>
      </c>
      <c r="G1484" s="2">
        <f t="shared" si="34"/>
        <v>4131.8822499999997</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106585.94</v>
      </c>
      <c r="D1485" s="1">
        <v>0</v>
      </c>
      <c r="E1485" s="1">
        <v>0</v>
      </c>
      <c r="F1485" s="1">
        <v>0</v>
      </c>
      <c r="G1485" s="2">
        <f t="shared" si="34"/>
        <v>639.51564000000008</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139.49</v>
      </c>
      <c r="D1486" s="1">
        <v>0</v>
      </c>
      <c r="E1486" s="1">
        <v>0</v>
      </c>
      <c r="F1486" s="1">
        <v>0</v>
      </c>
      <c r="G1486" s="2">
        <f t="shared" si="34"/>
        <v>0.97643000000000013</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7498.09</v>
      </c>
      <c r="D1491" s="1">
        <v>0</v>
      </c>
      <c r="E1491" s="1">
        <v>0</v>
      </c>
      <c r="F1491" s="1">
        <v>0</v>
      </c>
      <c r="G1491" s="2">
        <f t="shared" si="34"/>
        <v>89.977080000000001</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10408.44</v>
      </c>
      <c r="D1492" s="1">
        <v>0</v>
      </c>
      <c r="E1492" s="1">
        <v>0</v>
      </c>
      <c r="F1492" s="1">
        <v>0</v>
      </c>
      <c r="G1492" s="2">
        <f t="shared" si="34"/>
        <v>135.30972</v>
      </c>
      <c r="H1492" s="2">
        <f t="shared" si="35"/>
        <v>0.44000000000050932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933629.61</v>
      </c>
      <c r="D1499" s="1">
        <v>0</v>
      </c>
      <c r="E1499" s="1">
        <v>0</v>
      </c>
      <c r="F1499" s="1">
        <v>0</v>
      </c>
      <c r="G1499" s="2">
        <f t="shared" si="34"/>
        <v>18672.592199999999</v>
      </c>
      <c r="H1499" s="2">
        <f t="shared" si="35"/>
        <v>0.39000000001396984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924160.98</v>
      </c>
      <c r="D1501" s="1">
        <v>0</v>
      </c>
      <c r="E1501" s="1">
        <v>0</v>
      </c>
      <c r="F1501" s="1">
        <v>0</v>
      </c>
      <c r="G1501" s="2">
        <f t="shared" si="34"/>
        <v>20331.541559999998</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811760.04</v>
      </c>
      <c r="D1502" s="1">
        <v>0</v>
      </c>
      <c r="E1502" s="1">
        <v>0</v>
      </c>
      <c r="F1502" s="1">
        <v>0</v>
      </c>
      <c r="G1502" s="2">
        <f t="shared" si="34"/>
        <v>18670.480920000002</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101067.69</v>
      </c>
      <c r="D1503" s="1">
        <v>0</v>
      </c>
      <c r="E1503" s="1">
        <v>0</v>
      </c>
      <c r="F1503" s="1">
        <v>0</v>
      </c>
      <c r="G1503" s="2">
        <f t="shared" si="34"/>
        <v>2425.6245600000002</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234.64</v>
      </c>
      <c r="D1504" s="1">
        <v>0</v>
      </c>
      <c r="E1504" s="1">
        <v>0</v>
      </c>
      <c r="F1504" s="1">
        <v>0</v>
      </c>
      <c r="G1504" s="2">
        <f t="shared" si="34"/>
        <v>5.8659999999999997</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11098.61</v>
      </c>
      <c r="D1509" s="1">
        <v>0</v>
      </c>
      <c r="E1509" s="1">
        <v>0</v>
      </c>
      <c r="F1509" s="1">
        <v>0</v>
      </c>
      <c r="G1509" s="2">
        <f t="shared" si="34"/>
        <v>332.95830000000001</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9468.6299999999992</v>
      </c>
      <c r="D1510" s="1">
        <v>0</v>
      </c>
      <c r="E1510" s="1">
        <v>0</v>
      </c>
      <c r="F1510" s="1">
        <v>0</v>
      </c>
      <c r="G1510" s="2">
        <f t="shared" si="34"/>
        <v>293.52752999999996</v>
      </c>
      <c r="H1510" s="2">
        <f t="shared" si="35"/>
        <v>0.37000000000080036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82821.199999999837</v>
      </c>
      <c r="D1517" s="1">
        <v>0</v>
      </c>
      <c r="E1517" s="1">
        <v>0</v>
      </c>
      <c r="F1517" s="1">
        <v>0</v>
      </c>
      <c r="G1517" s="2">
        <f t="shared" si="34"/>
        <v>3147.2055999999939</v>
      </c>
      <c r="H1517" s="2">
        <f t="shared" si="35"/>
        <v>0.19999999983701855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5123.13</v>
      </c>
      <c r="D1518" s="1">
        <v>0</v>
      </c>
      <c r="E1518" s="1">
        <v>0</v>
      </c>
      <c r="F1518" s="1">
        <v>0</v>
      </c>
      <c r="G1518" s="2">
        <f t="shared" si="34"/>
        <v>199.80207000000001</v>
      </c>
      <c r="H1518" s="2">
        <f t="shared" si="35"/>
        <v>0.13000000000010914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4859.43</v>
      </c>
      <c r="D1524" s="1">
        <v>0</v>
      </c>
      <c r="E1524" s="1">
        <v>0</v>
      </c>
      <c r="F1524" s="1">
        <v>0</v>
      </c>
      <c r="G1524" s="2">
        <f t="shared" si="34"/>
        <v>218.67435</v>
      </c>
      <c r="H1524" s="2">
        <f t="shared" si="35"/>
        <v>0.43000000000029104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4859.43</v>
      </c>
      <c r="D1530" s="1">
        <v>0</v>
      </c>
      <c r="E1530" s="1">
        <v>0</v>
      </c>
      <c r="F1530" s="1">
        <v>0</v>
      </c>
      <c r="G1530" s="2">
        <f t="shared" si="34"/>
        <v>247.83093</v>
      </c>
      <c r="H1530" s="2">
        <f t="shared" si="35"/>
        <v>0.43000000000029104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4859.43</v>
      </c>
      <c r="D1531" s="1">
        <v>0</v>
      </c>
      <c r="E1531" s="1">
        <v>0</v>
      </c>
      <c r="F1531" s="1">
        <v>0</v>
      </c>
      <c r="G1531" s="2">
        <f t="shared" si="34"/>
        <v>252.69036</v>
      </c>
      <c r="H1531" s="2">
        <f t="shared" si="35"/>
        <v>0.43000000000029104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263.7</v>
      </c>
      <c r="D1565" s="1">
        <v>0</v>
      </c>
      <c r="E1565" s="1">
        <v>0</v>
      </c>
      <c r="F1565" s="1">
        <v>0</v>
      </c>
      <c r="G1565" s="2">
        <f t="shared" si="34"/>
        <v>22.678199999999997</v>
      </c>
      <c r="H1565" s="2">
        <f t="shared" si="35"/>
        <v>0.30000000000001137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263.7</v>
      </c>
      <c r="D1566" s="1">
        <v>0</v>
      </c>
      <c r="E1566" s="1">
        <v>0</v>
      </c>
      <c r="F1566" s="1">
        <v>0</v>
      </c>
      <c r="G1566" s="2">
        <f t="shared" si="34"/>
        <v>22.941899999999997</v>
      </c>
      <c r="H1566" s="2">
        <f t="shared" si="35"/>
        <v>0.30000000000001137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77698.070000000007</v>
      </c>
      <c r="D1576" s="1">
        <v>0</v>
      </c>
      <c r="E1576" s="1">
        <v>0</v>
      </c>
      <c r="F1576" s="1">
        <v>0</v>
      </c>
      <c r="G1576" s="2">
        <f t="shared" si="34"/>
        <v>7536.7127900000005</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76990.83</v>
      </c>
      <c r="D1578" s="1">
        <v>0</v>
      </c>
      <c r="E1578" s="1">
        <v>0</v>
      </c>
      <c r="F1578" s="1">
        <v>0</v>
      </c>
      <c r="G1578" s="2">
        <f t="shared" si="34"/>
        <v>7622.0921700000008</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707.24</v>
      </c>
      <c r="D1579" s="1">
        <v>0</v>
      </c>
      <c r="E1579" s="1">
        <v>0</v>
      </c>
      <c r="F1579" s="1">
        <v>0</v>
      </c>
      <c r="G1579" s="2">
        <f t="shared" si="34"/>
        <v>70.724000000000004</v>
      </c>
      <c r="H1579" s="2">
        <f t="shared" si="35"/>
        <v>0.24000000000000909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70" zoomScaleNormal="7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23155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832712.33999999985</v>
      </c>
      <c r="I16" s="170">
        <f>'PR-RAS'!E6</f>
        <v>925542.74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803063.24</v>
      </c>
      <c r="I17" s="170">
        <f>'PR-RAS'!E151</f>
        <v>917998.96000000008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804.56999999981963</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2091.3100000000377</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892505.14</v>
      </c>
      <c r="I20" s="173">
        <f>BILANCA!E7</f>
        <v>894174.15000000014</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66376.47</v>
      </c>
      <c r="I21" s="175">
        <f>BILANCA!E68</f>
        <v>80819.39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65442.400000000001</v>
      </c>
      <c r="I22" s="175">
        <f>BILANCA!E176</f>
        <v>82821.200000000012</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893439.21</v>
      </c>
      <c r="I23" s="177">
        <f>BILANCA!E237</f>
        <v>892172.34000000008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835336.15999999992</v>
      </c>
      <c r="I27" s="175">
        <f>'RAS-funkcijski'!E114</f>
        <v>928438.53</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835336.15999999992</v>
      </c>
      <c r="I28" s="179">
        <f>'RAS-funkcijski'!E141</f>
        <v>928438.53</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22887.72</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22887.72</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65442.400000000001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82821.199999999837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5123.13</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77698.070000000007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5" zoomScale="80" zoomScaleNormal="80" workbookViewId="0">
      <selection activeCell="E413" sqref="E41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832712.33999999985</v>
      </c>
      <c r="E6" s="51">
        <f>E7+E44+E50+E82+E106+E124+E133+E139</f>
        <v>925542.74</v>
      </c>
      <c r="F6" s="52">
        <f t="shared" ref="F6:F131" si="0">IF(D6&lt;&gt;0,IF(E6/D6&gt;=100,"&gt;&gt;100",E6/D6*100),"-")</f>
        <v>111.14795536715599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699668.82</v>
      </c>
      <c r="E50" s="51">
        <f>E51+E54+E59+E62+E65+E68+E71+E74+E77</f>
        <v>889654.11</v>
      </c>
      <c r="F50" s="52">
        <f t="shared" si="0"/>
        <v>127.15360247152361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2.8"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689464.38</v>
      </c>
      <c r="E68" s="51">
        <f t="shared" si="15"/>
        <v>887809.11</v>
      </c>
      <c r="F68" s="52">
        <f t="shared" si="0"/>
        <v>128.76794447307051</v>
      </c>
    </row>
    <row r="69" spans="1:6" ht="12.75" customHeight="1" x14ac:dyDescent="0.2">
      <c r="A69" s="53" t="s">
        <v>184</v>
      </c>
      <c r="B69" s="85" t="s">
        <v>185</v>
      </c>
      <c r="C69" s="50" t="s">
        <v>184</v>
      </c>
      <c r="D69" s="242">
        <v>681480.39</v>
      </c>
      <c r="E69" s="242">
        <v>880167.5</v>
      </c>
      <c r="F69" s="52">
        <f t="shared" si="0"/>
        <v>129.15522044588838</v>
      </c>
    </row>
    <row r="70" spans="1:6" ht="12" x14ac:dyDescent="0.2">
      <c r="A70" s="53" t="s">
        <v>186</v>
      </c>
      <c r="B70" s="85" t="s">
        <v>187</v>
      </c>
      <c r="C70" s="50" t="s">
        <v>186</v>
      </c>
      <c r="D70" s="242">
        <v>7983.99</v>
      </c>
      <c r="E70" s="242">
        <v>7641.61</v>
      </c>
      <c r="F70" s="52">
        <f t="shared" si="0"/>
        <v>95.711667975536045</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10204.44</v>
      </c>
      <c r="E74" s="51">
        <f t="shared" si="17"/>
        <v>1845</v>
      </c>
      <c r="F74" s="52">
        <f t="shared" si="0"/>
        <v>18.080365017580583</v>
      </c>
    </row>
    <row r="75" spans="1:6" ht="12.75" customHeight="1" x14ac:dyDescent="0.2">
      <c r="A75" s="53" t="s">
        <v>196</v>
      </c>
      <c r="B75" s="85" t="s">
        <v>197</v>
      </c>
      <c r="C75" s="50" t="s">
        <v>196</v>
      </c>
      <c r="D75" s="242">
        <v>10204.44</v>
      </c>
      <c r="E75" s="242">
        <v>1845</v>
      </c>
      <c r="F75" s="52">
        <f t="shared" si="0"/>
        <v>18.080365017580583</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245.85000000000002</v>
      </c>
      <c r="E82" s="51">
        <f t="shared" si="19"/>
        <v>1.82</v>
      </c>
      <c r="F82" s="52">
        <f t="shared" si="0"/>
        <v>0.74028879398006908</v>
      </c>
    </row>
    <row r="83" spans="1:6" ht="12.75" customHeight="1" x14ac:dyDescent="0.2">
      <c r="A83" s="53">
        <v>641</v>
      </c>
      <c r="B83" s="85" t="s">
        <v>212</v>
      </c>
      <c r="C83" s="50" t="s">
        <v>213</v>
      </c>
      <c r="D83" s="51">
        <f t="shared" ref="D83:E83" si="20">SUM(D84:D90)</f>
        <v>0.57999999999999996</v>
      </c>
      <c r="E83" s="51">
        <f t="shared" si="20"/>
        <v>1.82</v>
      </c>
      <c r="F83" s="52">
        <f t="shared" si="0"/>
        <v>313.79310344827587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0.57999999999999996</v>
      </c>
      <c r="E85" s="242">
        <v>1.82</v>
      </c>
      <c r="F85" s="52">
        <f t="shared" si="0"/>
        <v>313.79310344827587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245.27</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245.27</v>
      </c>
      <c r="E93" s="242"/>
      <c r="F93" s="52">
        <f t="shared" si="0"/>
        <v>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3190.37</v>
      </c>
      <c r="E106" s="51">
        <f t="shared" si="23"/>
        <v>2965.35</v>
      </c>
      <c r="F106" s="52">
        <f t="shared" si="0"/>
        <v>92.94689957591126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3190.37</v>
      </c>
      <c r="E112" s="51">
        <f t="shared" si="25"/>
        <v>2965.35</v>
      </c>
      <c r="F112" s="52">
        <f t="shared" si="0"/>
        <v>92.94689957591126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3190.37</v>
      </c>
      <c r="E117" s="242">
        <v>2965.35</v>
      </c>
      <c r="F117" s="52">
        <f t="shared" si="0"/>
        <v>92.94689957591126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19739.23</v>
      </c>
      <c r="E124" s="51">
        <f t="shared" si="27"/>
        <v>985.27</v>
      </c>
      <c r="F124" s="52">
        <f t="shared" si="0"/>
        <v>4.9914307700958958</v>
      </c>
    </row>
    <row r="125" spans="1:6" ht="12.75" customHeight="1" x14ac:dyDescent="0.2">
      <c r="A125" s="53">
        <v>661</v>
      </c>
      <c r="B125" s="86" t="s">
        <v>296</v>
      </c>
      <c r="C125" s="50" t="s">
        <v>297</v>
      </c>
      <c r="D125" s="51">
        <f t="shared" ref="D125:E125" si="28">SUM(D126:D127)</f>
        <v>0</v>
      </c>
      <c r="E125" s="51">
        <f t="shared" si="28"/>
        <v>285.27</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285.27</v>
      </c>
      <c r="F127" s="52" t="str">
        <f t="shared" si="0"/>
        <v>-</v>
      </c>
    </row>
    <row r="128" spans="1:6" ht="22.8" x14ac:dyDescent="0.2">
      <c r="A128" s="53">
        <v>663</v>
      </c>
      <c r="B128" s="231" t="s">
        <v>302</v>
      </c>
      <c r="C128" s="50" t="s">
        <v>303</v>
      </c>
      <c r="D128" s="51">
        <f t="shared" ref="D128:E128" si="29">SUM(D129:D132)</f>
        <v>19739.23</v>
      </c>
      <c r="E128" s="51">
        <f t="shared" si="29"/>
        <v>700</v>
      </c>
      <c r="F128" s="52">
        <f t="shared" si="0"/>
        <v>3.5462376191979126</v>
      </c>
    </row>
    <row r="129" spans="1:6" ht="12.75" customHeight="1" x14ac:dyDescent="0.2">
      <c r="A129" s="53">
        <v>6631</v>
      </c>
      <c r="B129" s="86" t="s">
        <v>304</v>
      </c>
      <c r="C129" s="50" t="s">
        <v>305</v>
      </c>
      <c r="D129" s="242">
        <v>0</v>
      </c>
      <c r="E129" s="242">
        <v>300</v>
      </c>
      <c r="F129" s="52" t="str">
        <f t="shared" si="0"/>
        <v>-</v>
      </c>
    </row>
    <row r="130" spans="1:6" ht="12.75" customHeight="1" x14ac:dyDescent="0.2">
      <c r="A130" s="53">
        <v>6632</v>
      </c>
      <c r="B130" s="232" t="s">
        <v>306</v>
      </c>
      <c r="C130" s="50" t="s">
        <v>307</v>
      </c>
      <c r="D130" s="242">
        <v>19739.23</v>
      </c>
      <c r="E130" s="242">
        <v>400</v>
      </c>
      <c r="F130" s="52">
        <f t="shared" si="0"/>
        <v>2.0264214966845211</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109868.07</v>
      </c>
      <c r="E133" s="51">
        <f t="shared" si="30"/>
        <v>31936.16</v>
      </c>
      <c r="F133" s="52">
        <f t="shared" ref="F133:F223" si="31">IF(D133&lt;&gt;0,IF(E133/D133&gt;=100,"&gt;&gt;100",E133/D133*100),"-")</f>
        <v>29.06773551223754</v>
      </c>
    </row>
    <row r="134" spans="1:6" ht="22.8" x14ac:dyDescent="0.2">
      <c r="A134" s="53">
        <v>671</v>
      </c>
      <c r="B134" s="232" t="s">
        <v>314</v>
      </c>
      <c r="C134" s="50" t="s">
        <v>315</v>
      </c>
      <c r="D134" s="51">
        <f t="shared" ref="D134:E134" si="32">SUM(D135:D137)</f>
        <v>109868.07</v>
      </c>
      <c r="E134" s="51">
        <f t="shared" si="32"/>
        <v>31936.16</v>
      </c>
      <c r="F134" s="52">
        <f t="shared" si="31"/>
        <v>29.06773551223754</v>
      </c>
    </row>
    <row r="135" spans="1:6" ht="12.75" customHeight="1" x14ac:dyDescent="0.2">
      <c r="A135" s="53">
        <v>6711</v>
      </c>
      <c r="B135" s="85" t="s">
        <v>316</v>
      </c>
      <c r="C135" s="50" t="s">
        <v>317</v>
      </c>
      <c r="D135" s="242">
        <v>109868.07</v>
      </c>
      <c r="E135" s="242">
        <v>30198.16</v>
      </c>
      <c r="F135" s="52">
        <f t="shared" si="31"/>
        <v>27.485838242175365</v>
      </c>
    </row>
    <row r="136" spans="1:6" ht="22.8" x14ac:dyDescent="0.2">
      <c r="A136" s="53">
        <v>6712</v>
      </c>
      <c r="B136" s="232" t="s">
        <v>318</v>
      </c>
      <c r="C136" s="50" t="s">
        <v>319</v>
      </c>
      <c r="D136" s="242">
        <v>0</v>
      </c>
      <c r="E136" s="242">
        <v>1738</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0.03</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0.03</v>
      </c>
      <c r="F150" s="52" t="str">
        <f t="shared" si="31"/>
        <v>-</v>
      </c>
    </row>
    <row r="151" spans="1:6" ht="12.75" customHeight="1" x14ac:dyDescent="0.2">
      <c r="A151" s="53">
        <v>3</v>
      </c>
      <c r="B151" s="85" t="s">
        <v>348</v>
      </c>
      <c r="C151" s="50" t="s">
        <v>56</v>
      </c>
      <c r="D151" s="51">
        <f t="shared" ref="D151:E151" si="35">D152+D163+D196+D215+D224+D252+D263</f>
        <v>803063.24</v>
      </c>
      <c r="E151" s="51">
        <f t="shared" si="35"/>
        <v>917998.96000000008</v>
      </c>
      <c r="F151" s="52">
        <f t="shared" si="31"/>
        <v>114.31216301221806</v>
      </c>
    </row>
    <row r="152" spans="1:6" ht="12.75" customHeight="1" x14ac:dyDescent="0.2">
      <c r="A152" s="53">
        <v>31</v>
      </c>
      <c r="B152" s="85" t="s">
        <v>349</v>
      </c>
      <c r="C152" s="50" t="s">
        <v>35</v>
      </c>
      <c r="D152" s="51">
        <f t="shared" ref="D152:E152" si="36">D153+D158+D159</f>
        <v>638984.08000000007</v>
      </c>
      <c r="E152" s="51">
        <f t="shared" si="36"/>
        <v>811285.83000000007</v>
      </c>
      <c r="F152" s="52">
        <f t="shared" si="31"/>
        <v>126.96495192806681</v>
      </c>
    </row>
    <row r="153" spans="1:6" ht="12.75" customHeight="1" x14ac:dyDescent="0.2">
      <c r="A153" s="53">
        <v>311</v>
      </c>
      <c r="B153" s="85" t="s">
        <v>350</v>
      </c>
      <c r="C153" s="50" t="s">
        <v>351</v>
      </c>
      <c r="D153" s="51">
        <f t="shared" ref="D153:E153" si="37">SUM(D154:D157)</f>
        <v>525141.39</v>
      </c>
      <c r="E153" s="51">
        <f t="shared" si="37"/>
        <v>674693.54</v>
      </c>
      <c r="F153" s="52">
        <f t="shared" si="31"/>
        <v>128.47845415498483</v>
      </c>
    </row>
    <row r="154" spans="1:6" ht="12.75" customHeight="1" x14ac:dyDescent="0.2">
      <c r="A154" s="53">
        <v>3111</v>
      </c>
      <c r="B154" s="85" t="s">
        <v>352</v>
      </c>
      <c r="C154" s="50" t="s">
        <v>353</v>
      </c>
      <c r="D154" s="242">
        <v>516628.78</v>
      </c>
      <c r="E154" s="242">
        <v>656342.28</v>
      </c>
      <c r="F154" s="52">
        <f t="shared" si="31"/>
        <v>127.0433056400768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1888.9</v>
      </c>
      <c r="E156" s="242">
        <v>8359.91</v>
      </c>
      <c r="F156" s="52">
        <f t="shared" si="31"/>
        <v>442.5808671713695</v>
      </c>
    </row>
    <row r="157" spans="1:6" ht="12.75" customHeight="1" x14ac:dyDescent="0.2">
      <c r="A157" s="53">
        <v>3114</v>
      </c>
      <c r="B157" s="85" t="s">
        <v>358</v>
      </c>
      <c r="C157" s="50" t="s">
        <v>359</v>
      </c>
      <c r="D157" s="242">
        <v>6623.71</v>
      </c>
      <c r="E157" s="242">
        <v>9991.35</v>
      </c>
      <c r="F157" s="52">
        <f t="shared" si="31"/>
        <v>150.8422017268268</v>
      </c>
    </row>
    <row r="158" spans="1:6" ht="12.75" customHeight="1" x14ac:dyDescent="0.2">
      <c r="A158" s="53">
        <v>312</v>
      </c>
      <c r="B158" s="85" t="s">
        <v>360</v>
      </c>
      <c r="C158" s="50" t="s">
        <v>361</v>
      </c>
      <c r="D158" s="242">
        <v>27894.92</v>
      </c>
      <c r="E158" s="242">
        <v>28993.37</v>
      </c>
      <c r="F158" s="52">
        <f t="shared" si="31"/>
        <v>103.93781376680774</v>
      </c>
    </row>
    <row r="159" spans="1:6" ht="12.75" customHeight="1" x14ac:dyDescent="0.2">
      <c r="A159" s="53">
        <v>313</v>
      </c>
      <c r="B159" s="85" t="s">
        <v>362</v>
      </c>
      <c r="C159" s="50" t="s">
        <v>363</v>
      </c>
      <c r="D159" s="51">
        <f t="shared" ref="D159:E159" si="38">SUM(D160:D162)</f>
        <v>85947.77</v>
      </c>
      <c r="E159" s="51">
        <f t="shared" si="38"/>
        <v>107598.92</v>
      </c>
      <c r="F159" s="52">
        <f t="shared" si="31"/>
        <v>125.19105498606886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85914.25</v>
      </c>
      <c r="E161" s="242">
        <v>107598.92</v>
      </c>
      <c r="F161" s="52">
        <f t="shared" si="31"/>
        <v>125.23989908542529</v>
      </c>
    </row>
    <row r="162" spans="1:6" ht="12.75" customHeight="1" x14ac:dyDescent="0.2">
      <c r="A162" s="53">
        <v>3133</v>
      </c>
      <c r="B162" s="85" t="s">
        <v>367</v>
      </c>
      <c r="C162" s="50" t="s">
        <v>368</v>
      </c>
      <c r="D162" s="242">
        <v>33.520000000000003</v>
      </c>
      <c r="E162" s="242">
        <v>0</v>
      </c>
      <c r="F162" s="52">
        <f t="shared" si="31"/>
        <v>0</v>
      </c>
    </row>
    <row r="163" spans="1:6" ht="12.75" customHeight="1" x14ac:dyDescent="0.2">
      <c r="A163" s="53">
        <v>32</v>
      </c>
      <c r="B163" s="85" t="s">
        <v>369</v>
      </c>
      <c r="C163" s="50" t="s">
        <v>370</v>
      </c>
      <c r="D163" s="51">
        <f t="shared" ref="D163:E163" si="39">D164+D169+D177+D187+D188</f>
        <v>162533.85</v>
      </c>
      <c r="E163" s="51">
        <f t="shared" si="39"/>
        <v>106312.36</v>
      </c>
      <c r="F163" s="52">
        <f t="shared" si="31"/>
        <v>65.409365495249133</v>
      </c>
    </row>
    <row r="164" spans="1:6" ht="12.75" customHeight="1" x14ac:dyDescent="0.2">
      <c r="A164" s="53">
        <v>321</v>
      </c>
      <c r="B164" s="85" t="s">
        <v>371</v>
      </c>
      <c r="C164" s="50" t="s">
        <v>372</v>
      </c>
      <c r="D164" s="51">
        <f t="shared" ref="D164:E164" si="40">SUM(D165:D168)</f>
        <v>32045.64</v>
      </c>
      <c r="E164" s="51">
        <f t="shared" si="40"/>
        <v>33884.100000000006</v>
      </c>
      <c r="F164" s="52">
        <f t="shared" si="31"/>
        <v>105.73700509648117</v>
      </c>
    </row>
    <row r="165" spans="1:6" ht="12.75" customHeight="1" x14ac:dyDescent="0.2">
      <c r="A165" s="53">
        <v>3211</v>
      </c>
      <c r="B165" s="85" t="s">
        <v>373</v>
      </c>
      <c r="C165" s="50" t="s">
        <v>374</v>
      </c>
      <c r="D165" s="242">
        <v>1962.84</v>
      </c>
      <c r="E165" s="242">
        <v>2397.34</v>
      </c>
      <c r="F165" s="52">
        <f t="shared" si="31"/>
        <v>122.13629231114101</v>
      </c>
    </row>
    <row r="166" spans="1:6" ht="12.75" customHeight="1" x14ac:dyDescent="0.2">
      <c r="A166" s="53">
        <v>3212</v>
      </c>
      <c r="B166" s="85" t="s">
        <v>375</v>
      </c>
      <c r="C166" s="50" t="s">
        <v>376</v>
      </c>
      <c r="D166" s="242">
        <v>29431.54</v>
      </c>
      <c r="E166" s="242">
        <v>31215.96</v>
      </c>
      <c r="F166" s="52">
        <f t="shared" si="31"/>
        <v>106.06295151392008</v>
      </c>
    </row>
    <row r="167" spans="1:6" ht="12.75" customHeight="1" x14ac:dyDescent="0.2">
      <c r="A167" s="53">
        <v>3213</v>
      </c>
      <c r="B167" s="85" t="s">
        <v>377</v>
      </c>
      <c r="C167" s="50" t="s">
        <v>378</v>
      </c>
      <c r="D167" s="242">
        <v>80</v>
      </c>
      <c r="E167" s="242">
        <v>0</v>
      </c>
      <c r="F167" s="52">
        <f t="shared" si="31"/>
        <v>0</v>
      </c>
    </row>
    <row r="168" spans="1:6" ht="12.75" customHeight="1" x14ac:dyDescent="0.2">
      <c r="A168" s="53">
        <v>3214</v>
      </c>
      <c r="B168" s="85" t="s">
        <v>379</v>
      </c>
      <c r="C168" s="50" t="s">
        <v>380</v>
      </c>
      <c r="D168" s="242">
        <v>571.26</v>
      </c>
      <c r="E168" s="242">
        <v>270.8</v>
      </c>
      <c r="F168" s="52">
        <f t="shared" si="31"/>
        <v>47.403984175331729</v>
      </c>
    </row>
    <row r="169" spans="1:6" ht="12.75" customHeight="1" x14ac:dyDescent="0.2">
      <c r="A169" s="53">
        <v>322</v>
      </c>
      <c r="B169" s="85" t="s">
        <v>381</v>
      </c>
      <c r="C169" s="50" t="s">
        <v>382</v>
      </c>
      <c r="D169" s="51">
        <f t="shared" ref="D169:E169" si="41">SUM(D170:D176)</f>
        <v>64661.859999999993</v>
      </c>
      <c r="E169" s="51">
        <f t="shared" si="41"/>
        <v>34003.83</v>
      </c>
      <c r="F169" s="52">
        <f t="shared" si="31"/>
        <v>52.587151065558594</v>
      </c>
    </row>
    <row r="170" spans="1:6" ht="12.75" customHeight="1" x14ac:dyDescent="0.2">
      <c r="A170" s="53">
        <v>3221</v>
      </c>
      <c r="B170" s="85" t="s">
        <v>383</v>
      </c>
      <c r="C170" s="50" t="s">
        <v>384</v>
      </c>
      <c r="D170" s="242">
        <v>3823.09</v>
      </c>
      <c r="E170" s="242">
        <v>4244.72</v>
      </c>
      <c r="F170" s="52">
        <f t="shared" si="31"/>
        <v>111.02851358456118</v>
      </c>
    </row>
    <row r="171" spans="1:6" ht="12.75" customHeight="1" x14ac:dyDescent="0.2">
      <c r="A171" s="53">
        <v>3222</v>
      </c>
      <c r="B171" s="85" t="s">
        <v>385</v>
      </c>
      <c r="C171" s="50" t="s">
        <v>386</v>
      </c>
      <c r="D171" s="242">
        <v>21850.78</v>
      </c>
      <c r="E171" s="242">
        <v>19835.060000000001</v>
      </c>
      <c r="F171" s="52">
        <f t="shared" si="31"/>
        <v>90.775066153244893</v>
      </c>
    </row>
    <row r="172" spans="1:6" ht="12.75" customHeight="1" x14ac:dyDescent="0.2">
      <c r="A172" s="53">
        <v>3223</v>
      </c>
      <c r="B172" s="85" t="s">
        <v>387</v>
      </c>
      <c r="C172" s="50" t="s">
        <v>388</v>
      </c>
      <c r="D172" s="242">
        <v>35984.58</v>
      </c>
      <c r="E172" s="242">
        <v>7133.88</v>
      </c>
      <c r="F172" s="52">
        <f t="shared" si="31"/>
        <v>19.824824966694067</v>
      </c>
    </row>
    <row r="173" spans="1:6" ht="12.75" customHeight="1" x14ac:dyDescent="0.2">
      <c r="A173" s="53">
        <v>3224</v>
      </c>
      <c r="B173" s="85" t="s">
        <v>389</v>
      </c>
      <c r="C173" s="50" t="s">
        <v>390</v>
      </c>
      <c r="D173" s="242">
        <v>448.06</v>
      </c>
      <c r="E173" s="242">
        <v>1673.24</v>
      </c>
      <c r="F173" s="52">
        <f t="shared" si="31"/>
        <v>373.4410570012945</v>
      </c>
    </row>
    <row r="174" spans="1:6" ht="12.75" customHeight="1" x14ac:dyDescent="0.2">
      <c r="A174" s="53">
        <v>3225</v>
      </c>
      <c r="B174" s="85" t="s">
        <v>391</v>
      </c>
      <c r="C174" s="50" t="s">
        <v>392</v>
      </c>
      <c r="D174" s="242">
        <v>2291.65</v>
      </c>
      <c r="E174" s="242">
        <v>977.08</v>
      </c>
      <c r="F174" s="52">
        <f t="shared" si="31"/>
        <v>42.636528265660111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263.7</v>
      </c>
      <c r="E176" s="242">
        <v>139.85</v>
      </c>
      <c r="F176" s="52">
        <f t="shared" si="31"/>
        <v>53.033750474023513</v>
      </c>
    </row>
    <row r="177" spans="1:6" ht="12.75" customHeight="1" x14ac:dyDescent="0.2">
      <c r="A177" s="53">
        <v>323</v>
      </c>
      <c r="B177" s="85" t="s">
        <v>397</v>
      </c>
      <c r="C177" s="50" t="s">
        <v>398</v>
      </c>
      <c r="D177" s="51">
        <f t="shared" ref="D177:E177" si="42">SUM(D178:D186)</f>
        <v>61162.21</v>
      </c>
      <c r="E177" s="51">
        <f t="shared" si="42"/>
        <v>34042.1</v>
      </c>
      <c r="F177" s="52">
        <f t="shared" si="31"/>
        <v>55.658714752132077</v>
      </c>
    </row>
    <row r="178" spans="1:6" ht="12.75" customHeight="1" x14ac:dyDescent="0.2">
      <c r="A178" s="53">
        <v>3231</v>
      </c>
      <c r="B178" s="85" t="s">
        <v>399</v>
      </c>
      <c r="C178" s="50" t="s">
        <v>400</v>
      </c>
      <c r="D178" s="242">
        <v>46092.06</v>
      </c>
      <c r="E178" s="242">
        <v>18945.38</v>
      </c>
      <c r="F178" s="52">
        <f t="shared" si="31"/>
        <v>41.103348385817426</v>
      </c>
    </row>
    <row r="179" spans="1:6" ht="12.75" customHeight="1" x14ac:dyDescent="0.2">
      <c r="A179" s="53">
        <v>3232</v>
      </c>
      <c r="B179" s="85" t="s">
        <v>401</v>
      </c>
      <c r="C179" s="50" t="s">
        <v>402</v>
      </c>
      <c r="D179" s="242">
        <v>2932.43</v>
      </c>
      <c r="E179" s="242">
        <v>869.25</v>
      </c>
      <c r="F179" s="52">
        <f t="shared" si="31"/>
        <v>29.642651316484965</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2128.13</v>
      </c>
      <c r="E181" s="242">
        <v>6096.25</v>
      </c>
      <c r="F181" s="52">
        <f t="shared" si="31"/>
        <v>286.46041360255248</v>
      </c>
    </row>
    <row r="182" spans="1:6" ht="12.75" customHeight="1" x14ac:dyDescent="0.2">
      <c r="A182" s="53">
        <v>3235</v>
      </c>
      <c r="B182" s="85" t="s">
        <v>407</v>
      </c>
      <c r="C182" s="50" t="s">
        <v>408</v>
      </c>
      <c r="D182" s="242">
        <v>0</v>
      </c>
      <c r="E182" s="242">
        <v>70.34</v>
      </c>
      <c r="F182" s="52" t="str">
        <f t="shared" si="31"/>
        <v>-</v>
      </c>
    </row>
    <row r="183" spans="1:6" ht="12.75" customHeight="1" x14ac:dyDescent="0.2">
      <c r="A183" s="53">
        <v>3236</v>
      </c>
      <c r="B183" s="85" t="s">
        <v>409</v>
      </c>
      <c r="C183" s="50" t="s">
        <v>410</v>
      </c>
      <c r="D183" s="242">
        <v>2646.66</v>
      </c>
      <c r="E183" s="242">
        <v>1860.03</v>
      </c>
      <c r="F183" s="52">
        <f t="shared" si="31"/>
        <v>70.278388610550664</v>
      </c>
    </row>
    <row r="184" spans="1:6" ht="12.75" customHeight="1" x14ac:dyDescent="0.2">
      <c r="A184" s="53">
        <v>3237</v>
      </c>
      <c r="B184" s="85" t="s">
        <v>411</v>
      </c>
      <c r="C184" s="50" t="s">
        <v>412</v>
      </c>
      <c r="D184" s="242">
        <v>213.05</v>
      </c>
      <c r="E184" s="242">
        <v>518.20000000000005</v>
      </c>
      <c r="F184" s="52">
        <f t="shared" si="31"/>
        <v>243.22928889931941</v>
      </c>
    </row>
    <row r="185" spans="1:6" ht="12.75" customHeight="1" x14ac:dyDescent="0.2">
      <c r="A185" s="53">
        <v>3238</v>
      </c>
      <c r="B185" s="85" t="s">
        <v>413</v>
      </c>
      <c r="C185" s="50" t="s">
        <v>414</v>
      </c>
      <c r="D185" s="242">
        <v>2514.85</v>
      </c>
      <c r="E185" s="242">
        <v>3988.54</v>
      </c>
      <c r="F185" s="52">
        <f t="shared" si="31"/>
        <v>158.59951885798358</v>
      </c>
    </row>
    <row r="186" spans="1:6" ht="12.75" customHeight="1" x14ac:dyDescent="0.2">
      <c r="A186" s="53">
        <v>3239</v>
      </c>
      <c r="B186" s="85" t="s">
        <v>415</v>
      </c>
      <c r="C186" s="50" t="s">
        <v>416</v>
      </c>
      <c r="D186" s="242">
        <v>4635.03</v>
      </c>
      <c r="E186" s="242">
        <v>1694.11</v>
      </c>
      <c r="F186" s="52">
        <f t="shared" si="31"/>
        <v>36.550140991536196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4664.1400000000003</v>
      </c>
      <c r="E188" s="51">
        <f t="shared" si="43"/>
        <v>4382.33</v>
      </c>
      <c r="F188" s="52">
        <f t="shared" si="31"/>
        <v>93.957942943393618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1098.3900000000001</v>
      </c>
      <c r="E190" s="242">
        <v>1413.72</v>
      </c>
      <c r="F190" s="52">
        <f t="shared" si="31"/>
        <v>128.70838226859311</v>
      </c>
    </row>
    <row r="191" spans="1:6" ht="12.75" customHeight="1" x14ac:dyDescent="0.2">
      <c r="A191" s="53">
        <v>3293</v>
      </c>
      <c r="B191" s="85" t="s">
        <v>425</v>
      </c>
      <c r="C191" s="50" t="s">
        <v>426</v>
      </c>
      <c r="D191" s="242">
        <v>0</v>
      </c>
      <c r="E191" s="242">
        <v>43.8</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1743.08</v>
      </c>
      <c r="E193" s="242">
        <v>2054.36</v>
      </c>
      <c r="F193" s="52">
        <f t="shared" si="31"/>
        <v>117.85804438121028</v>
      </c>
    </row>
    <row r="194" spans="1:6" ht="12.75" customHeight="1" x14ac:dyDescent="0.2">
      <c r="A194" s="53" t="s">
        <v>431</v>
      </c>
      <c r="B194" s="85" t="s">
        <v>432</v>
      </c>
      <c r="C194" s="50" t="s">
        <v>431</v>
      </c>
      <c r="D194" s="242">
        <v>1724.47</v>
      </c>
      <c r="E194" s="242">
        <v>0</v>
      </c>
      <c r="F194" s="52">
        <f t="shared" si="31"/>
        <v>0</v>
      </c>
    </row>
    <row r="195" spans="1:6" ht="12.75" customHeight="1" x14ac:dyDescent="0.2">
      <c r="A195" s="53">
        <v>3299</v>
      </c>
      <c r="B195" s="85" t="s">
        <v>433</v>
      </c>
      <c r="C195" s="50" t="s">
        <v>434</v>
      </c>
      <c r="D195" s="242">
        <v>98.2</v>
      </c>
      <c r="E195" s="242">
        <v>870.45</v>
      </c>
      <c r="F195" s="52">
        <f t="shared" si="31"/>
        <v>886.40529531568234</v>
      </c>
    </row>
    <row r="196" spans="1:6" ht="12.75" customHeight="1" x14ac:dyDescent="0.2">
      <c r="A196" s="53">
        <v>34</v>
      </c>
      <c r="B196" s="232" t="s">
        <v>435</v>
      </c>
      <c r="C196" s="50" t="s">
        <v>436</v>
      </c>
      <c r="D196" s="51">
        <f t="shared" ref="D196:E196" si="44">D197+D202+D210</f>
        <v>1311.32</v>
      </c>
      <c r="E196" s="51">
        <f t="shared" si="44"/>
        <v>139.49</v>
      </c>
      <c r="F196" s="52">
        <f t="shared" si="31"/>
        <v>10.637373028703903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1311.32</v>
      </c>
      <c r="E210" s="51">
        <f t="shared" si="47"/>
        <v>139.49</v>
      </c>
      <c r="F210" s="52">
        <f t="shared" si="31"/>
        <v>10.637373028703903</v>
      </c>
    </row>
    <row r="211" spans="1:6" ht="12.75" customHeight="1" x14ac:dyDescent="0.2">
      <c r="A211" s="53">
        <v>3431</v>
      </c>
      <c r="B211" s="232" t="s">
        <v>465</v>
      </c>
      <c r="C211" s="50" t="s">
        <v>466</v>
      </c>
      <c r="D211" s="242">
        <v>636.79</v>
      </c>
      <c r="E211" s="242">
        <v>139.49</v>
      </c>
      <c r="F211" s="52">
        <f t="shared" si="31"/>
        <v>21.905180671807035</v>
      </c>
    </row>
    <row r="212" spans="1:6" ht="12.75" customHeight="1" x14ac:dyDescent="0.2">
      <c r="A212" s="53">
        <v>3432</v>
      </c>
      <c r="B212" s="85" t="s">
        <v>467</v>
      </c>
      <c r="C212" s="50" t="s">
        <v>468</v>
      </c>
      <c r="D212" s="242">
        <v>0.01</v>
      </c>
      <c r="E212" s="242"/>
      <c r="F212" s="52">
        <f t="shared" si="31"/>
        <v>0</v>
      </c>
    </row>
    <row r="213" spans="1:6" ht="12.75" customHeight="1" x14ac:dyDescent="0.2">
      <c r="A213" s="53">
        <v>3433</v>
      </c>
      <c r="B213" s="85" t="s">
        <v>469</v>
      </c>
      <c r="C213" s="50" t="s">
        <v>470</v>
      </c>
      <c r="D213" s="242">
        <v>674.52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233.99</v>
      </c>
      <c r="E263" s="51">
        <f t="shared" si="68"/>
        <v>261.27999999999997</v>
      </c>
      <c r="F263" s="52">
        <f t="shared" ref="F263:F267" si="69">IF(D263&lt;&gt;0,IF(E263/D263&gt;=100,"&gt;&gt;100",E263/D263*100),"-")</f>
        <v>111.66289157656308</v>
      </c>
    </row>
    <row r="264" spans="1:6" ht="12.75" customHeight="1" x14ac:dyDescent="0.2">
      <c r="A264" s="53">
        <v>381</v>
      </c>
      <c r="B264" s="85" t="s">
        <v>567</v>
      </c>
      <c r="C264" s="50" t="s">
        <v>568</v>
      </c>
      <c r="D264" s="51">
        <f t="shared" ref="D264:E264" si="70">SUM(D265:D267)</f>
        <v>233.99</v>
      </c>
      <c r="E264" s="51">
        <f t="shared" si="70"/>
        <v>261.27999999999997</v>
      </c>
      <c r="F264" s="52">
        <f t="shared" si="69"/>
        <v>111.66289157656308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261.27999999999997</v>
      </c>
      <c r="F266" s="52" t="str">
        <f t="shared" si="69"/>
        <v>-</v>
      </c>
    </row>
    <row r="267" spans="1:6" ht="12.75" customHeight="1" x14ac:dyDescent="0.2">
      <c r="A267" s="53" t="s">
        <v>573</v>
      </c>
      <c r="B267" s="85" t="s">
        <v>574</v>
      </c>
      <c r="C267" s="50" t="s">
        <v>573</v>
      </c>
      <c r="D267" s="242">
        <v>233.99</v>
      </c>
      <c r="E267" s="242"/>
      <c r="F267" s="52">
        <f t="shared" si="69"/>
        <v>0</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803063.24</v>
      </c>
      <c r="E289" s="51">
        <f t="shared" si="79"/>
        <v>917998.96000000008</v>
      </c>
      <c r="F289" s="52">
        <f t="shared" si="76"/>
        <v>114.31216301221806</v>
      </c>
    </row>
    <row r="290" spans="1:6" ht="12.75" customHeight="1" x14ac:dyDescent="0.2">
      <c r="A290" s="53" t="s">
        <v>608</v>
      </c>
      <c r="B290" s="85" t="s">
        <v>619</v>
      </c>
      <c r="C290" s="50" t="s">
        <v>620</v>
      </c>
      <c r="D290" s="51">
        <f>IF(D6&gt;=D289,D6-D289,0)</f>
        <v>29649.09999999986</v>
      </c>
      <c r="E290" s="51">
        <f>IF(E6&gt;=E289,E6-E289,0)</f>
        <v>7543.7799999999115</v>
      </c>
      <c r="F290" s="52">
        <f t="shared" si="76"/>
        <v>25.443537915147331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17824.400000000001</v>
      </c>
      <c r="E292" s="242">
        <v>19750.189999999999</v>
      </c>
      <c r="F292" s="52">
        <f t="shared" si="76"/>
        <v>110.8042346446444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89.5</v>
      </c>
      <c r="F294" s="52" t="str">
        <f t="shared" si="76"/>
        <v>-</v>
      </c>
    </row>
    <row r="295" spans="1:6" ht="12" x14ac:dyDescent="0.2">
      <c r="A295" s="53">
        <v>9661</v>
      </c>
      <c r="B295" s="85" t="s">
        <v>629</v>
      </c>
      <c r="C295" s="50" t="s">
        <v>630</v>
      </c>
      <c r="D295" s="242">
        <v>0</v>
      </c>
      <c r="E295" s="242">
        <v>89.5</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2.8"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32272.92</v>
      </c>
      <c r="E350" s="51">
        <f t="shared" si="95"/>
        <v>10439.57</v>
      </c>
      <c r="F350" s="52">
        <f t="shared" si="81"/>
        <v>32.347770204865256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32272.92</v>
      </c>
      <c r="E363" s="51">
        <f t="shared" si="99"/>
        <v>10439.57</v>
      </c>
      <c r="F363" s="52">
        <f t="shared" si="81"/>
        <v>32.347770204865256</v>
      </c>
    </row>
    <row r="364" spans="1:6" ht="12.75" customHeight="1" x14ac:dyDescent="0.2">
      <c r="A364" s="53">
        <v>421</v>
      </c>
      <c r="B364" s="85" t="s">
        <v>758</v>
      </c>
      <c r="C364" s="50" t="s">
        <v>759</v>
      </c>
      <c r="D364" s="51">
        <f t="shared" ref="D364:E364" si="100">SUM(D365:D368)</f>
        <v>17951.43</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17951.43</v>
      </c>
      <c r="E368" s="242"/>
      <c r="F368" s="52">
        <f t="shared" si="81"/>
        <v>0</v>
      </c>
    </row>
    <row r="369" spans="1:6" ht="12.75" customHeight="1" x14ac:dyDescent="0.2">
      <c r="A369" s="53">
        <v>422</v>
      </c>
      <c r="B369" s="85" t="s">
        <v>764</v>
      </c>
      <c r="C369" s="50" t="s">
        <v>765</v>
      </c>
      <c r="D369" s="51">
        <f t="shared" ref="D369:E369" si="101">SUM(D370:D377)</f>
        <v>4549.6899999999996</v>
      </c>
      <c r="E369" s="51">
        <f t="shared" si="101"/>
        <v>2737</v>
      </c>
      <c r="F369" s="52">
        <f t="shared" si="81"/>
        <v>60.157944827010198</v>
      </c>
    </row>
    <row r="370" spans="1:6" ht="12.75" customHeight="1" x14ac:dyDescent="0.2">
      <c r="A370" s="53">
        <v>4221</v>
      </c>
      <c r="B370" s="85" t="s">
        <v>674</v>
      </c>
      <c r="C370" s="50" t="s">
        <v>766</v>
      </c>
      <c r="D370" s="242">
        <v>1449.49</v>
      </c>
      <c r="E370" s="242">
        <v>600</v>
      </c>
      <c r="F370" s="52">
        <f t="shared" si="81"/>
        <v>41.393869567916994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1738</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3100.2</v>
      </c>
      <c r="E376" s="242">
        <v>399</v>
      </c>
      <c r="F376" s="52">
        <f t="shared" si="81"/>
        <v>12.870137410489646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9771.7999999999993</v>
      </c>
      <c r="E383" s="51">
        <f t="shared" si="103"/>
        <v>7702.57</v>
      </c>
      <c r="F383" s="52">
        <f t="shared" si="81"/>
        <v>78.824474508278925</v>
      </c>
    </row>
    <row r="384" spans="1:6" ht="12.75" customHeight="1" x14ac:dyDescent="0.2">
      <c r="A384" s="53">
        <v>4241</v>
      </c>
      <c r="B384" s="85" t="s">
        <v>783</v>
      </c>
      <c r="C384" s="50" t="s">
        <v>784</v>
      </c>
      <c r="D384" s="242">
        <v>9771.7999999999993</v>
      </c>
      <c r="E384" s="242">
        <v>7702.57</v>
      </c>
      <c r="F384" s="52">
        <f t="shared" si="81"/>
        <v>78.824474508278925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32272.92</v>
      </c>
      <c r="E408" s="51">
        <f t="shared" si="111"/>
        <v>10439.57</v>
      </c>
      <c r="F408" s="52">
        <f t="shared" si="81"/>
        <v>32.347770204865256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14396.01</v>
      </c>
      <c r="E410" s="242">
        <v>18945.71</v>
      </c>
      <c r="F410" s="52">
        <f t="shared" si="81"/>
        <v>131.60389580168393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832712.33999999985</v>
      </c>
      <c r="E412" s="51">
        <f>E6+E298</f>
        <v>925542.74</v>
      </c>
      <c r="F412" s="52">
        <f t="shared" si="81"/>
        <v>111.14795536715599</v>
      </c>
    </row>
    <row r="413" spans="1:6" ht="12.75" customHeight="1" x14ac:dyDescent="0.2">
      <c r="A413" s="53" t="s">
        <v>608</v>
      </c>
      <c r="B413" s="85" t="s">
        <v>831</v>
      </c>
      <c r="C413" s="50" t="s">
        <v>832</v>
      </c>
      <c r="D413" s="51">
        <f t="shared" ref="D413:E413" si="112">D289+D350</f>
        <v>835336.16</v>
      </c>
      <c r="E413" s="51">
        <f t="shared" si="112"/>
        <v>928438.53</v>
      </c>
      <c r="F413" s="52">
        <f t="shared" si="81"/>
        <v>111.14549740071111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2623.8200000001816</v>
      </c>
      <c r="E415" s="51">
        <f t="shared" si="114"/>
        <v>2895.7900000000373</v>
      </c>
      <c r="F415" s="52">
        <f t="shared" si="81"/>
        <v>110.36542140847455</v>
      </c>
    </row>
    <row r="416" spans="1:6" ht="12.75" customHeight="1" x14ac:dyDescent="0.2">
      <c r="A416" s="60" t="s">
        <v>837</v>
      </c>
      <c r="B416" s="232" t="s">
        <v>838</v>
      </c>
      <c r="C416" s="61" t="s">
        <v>839</v>
      </c>
      <c r="D416" s="51">
        <f t="shared" ref="D416:E416" si="115">IF(D292-D293+D409-D410&gt;=0,D292-D293+D409-D410,0)</f>
        <v>3428.3900000000012</v>
      </c>
      <c r="E416" s="51">
        <f t="shared" si="115"/>
        <v>804.47999999999956</v>
      </c>
      <c r="F416" s="52">
        <f t="shared" si="81"/>
        <v>23.465241702373397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89.5</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2.8"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22.8"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832712.33999999985</v>
      </c>
      <c r="E639" s="51">
        <f t="shared" si="180"/>
        <v>925542.74</v>
      </c>
      <c r="F639" s="52">
        <f t="shared" si="119"/>
        <v>111.14795536715599</v>
      </c>
    </row>
    <row r="640" spans="1:6" ht="12.75" customHeight="1" x14ac:dyDescent="0.2">
      <c r="A640" s="53" t="s">
        <v>608</v>
      </c>
      <c r="B640" s="85" t="s">
        <v>1277</v>
      </c>
      <c r="C640" s="50" t="s">
        <v>1278</v>
      </c>
      <c r="D640" s="51">
        <f t="shared" ref="D640:E640" si="181">D413+D528</f>
        <v>835336.16</v>
      </c>
      <c r="E640" s="51">
        <f t="shared" si="181"/>
        <v>928438.53</v>
      </c>
      <c r="F640" s="52">
        <f t="shared" si="119"/>
        <v>111.14549740071111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2623.8200000001816</v>
      </c>
      <c r="E642" s="51">
        <f t="shared" si="183"/>
        <v>2895.7900000000373</v>
      </c>
      <c r="F642" s="52">
        <f t="shared" si="119"/>
        <v>110.36542140847455</v>
      </c>
    </row>
    <row r="643" spans="1:6" ht="22.8" x14ac:dyDescent="0.2">
      <c r="A643" s="60" t="s">
        <v>1283</v>
      </c>
      <c r="B643" s="85" t="s">
        <v>1284</v>
      </c>
      <c r="C643" s="61" t="s">
        <v>1283</v>
      </c>
      <c r="D643" s="51">
        <f t="shared" ref="D643:E643" si="184">IF(D416-D417+D637-D638&gt;=0,D416-D417+D637-D638,0)</f>
        <v>3428.3900000000012</v>
      </c>
      <c r="E643" s="51">
        <f t="shared" si="184"/>
        <v>804.47999999999956</v>
      </c>
      <c r="F643" s="52">
        <f t="shared" si="119"/>
        <v>23.465241702373397</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804.56999999981963</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2091.3100000000377</v>
      </c>
      <c r="F646" s="52" t="str">
        <f t="shared" si="119"/>
        <v>-</v>
      </c>
    </row>
    <row r="647" spans="1:6" ht="22.8" x14ac:dyDescent="0.2">
      <c r="A647" s="55" t="s">
        <v>1291</v>
      </c>
      <c r="B647" s="233" t="s">
        <v>1292</v>
      </c>
      <c r="C647" s="56" t="s">
        <v>1291</v>
      </c>
      <c r="D647" s="243">
        <v>58393.99</v>
      </c>
      <c r="E647" s="243">
        <v>73527.17</v>
      </c>
      <c r="F647" s="57">
        <f t="shared" si="119"/>
        <v>125.91564645608221</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3995.86</v>
      </c>
      <c r="E649" s="242">
        <v>4252.46</v>
      </c>
      <c r="F649" s="52">
        <f t="shared" ref="F649:F724" si="188">IF(D649&lt;&gt;0,IF(E649/D649&gt;=100,"&gt;&gt;100",E649/D649*100),"-")</f>
        <v>106.42164640402815</v>
      </c>
    </row>
    <row r="650" spans="1:6" ht="12.75" customHeight="1" x14ac:dyDescent="0.2">
      <c r="A650" s="53" t="s">
        <v>1296</v>
      </c>
      <c r="B650" s="85" t="s">
        <v>1297</v>
      </c>
      <c r="C650" s="50" t="s">
        <v>1296</v>
      </c>
      <c r="D650" s="242">
        <v>78242.59</v>
      </c>
      <c r="E650" s="242">
        <v>46787.35</v>
      </c>
      <c r="F650" s="52">
        <f t="shared" si="188"/>
        <v>59.79780321689249</v>
      </c>
    </row>
    <row r="651" spans="1:6" ht="12.75" customHeight="1" x14ac:dyDescent="0.2">
      <c r="A651" s="53" t="s">
        <v>1298</v>
      </c>
      <c r="B651" s="85" t="s">
        <v>1299</v>
      </c>
      <c r="C651" s="50" t="s">
        <v>1298</v>
      </c>
      <c r="D651" s="242">
        <v>77985.990000000005</v>
      </c>
      <c r="E651" s="242">
        <v>51039.81</v>
      </c>
      <c r="F651" s="52">
        <f t="shared" si="188"/>
        <v>65.447409207730772</v>
      </c>
    </row>
    <row r="652" spans="1:6" ht="22.8" x14ac:dyDescent="0.2">
      <c r="A652" s="53">
        <v>11</v>
      </c>
      <c r="B652" s="85" t="s">
        <v>1300</v>
      </c>
      <c r="C652" s="50" t="s">
        <v>1301</v>
      </c>
      <c r="D652" s="51">
        <f t="shared" ref="D652:E652" si="189">+D649+D650-D651</f>
        <v>4252.4599999999919</v>
      </c>
      <c r="E652" s="51">
        <f t="shared" si="189"/>
        <v>0</v>
      </c>
      <c r="F652" s="52">
        <f t="shared" si="188"/>
        <v>0</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36</v>
      </c>
      <c r="E654" s="262">
        <v>36</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36</v>
      </c>
      <c r="E656" s="262">
        <v>36</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681480.39</v>
      </c>
      <c r="E675" s="242">
        <v>864987.5</v>
      </c>
      <c r="F675" s="52">
        <f t="shared" si="188"/>
        <v>126.92771687825089</v>
      </c>
    </row>
    <row r="676" spans="1:6" ht="22.8" x14ac:dyDescent="0.2">
      <c r="A676" s="53">
        <v>63613</v>
      </c>
      <c r="B676" s="232" t="s">
        <v>1349</v>
      </c>
      <c r="C676" s="50" t="s">
        <v>1350</v>
      </c>
      <c r="D676" s="242">
        <v>0</v>
      </c>
      <c r="E676" s="242">
        <v>15180</v>
      </c>
      <c r="F676" s="52" t="str">
        <f t="shared" si="188"/>
        <v>-</v>
      </c>
    </row>
    <row r="677" spans="1:6" ht="22.8" x14ac:dyDescent="0.2">
      <c r="A677" s="53">
        <v>63622</v>
      </c>
      <c r="B677" s="232" t="s">
        <v>1351</v>
      </c>
      <c r="C677" s="50" t="s">
        <v>1352</v>
      </c>
      <c r="D677" s="242">
        <v>7983.99</v>
      </c>
      <c r="E677" s="242">
        <v>7641.61</v>
      </c>
      <c r="F677" s="52">
        <f t="shared" si="188"/>
        <v>95.711667975536045</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10204.44</v>
      </c>
      <c r="E694" s="242">
        <v>1845</v>
      </c>
      <c r="F694" s="52">
        <f t="shared" si="188"/>
        <v>18.080365017580583</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22.8"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587.44000000000005</v>
      </c>
      <c r="E710" s="242">
        <v>2965.35</v>
      </c>
      <c r="F710" s="52">
        <f t="shared" si="188"/>
        <v>504.79197875527706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6193.1</v>
      </c>
      <c r="E716" s="242">
        <v>4259.05</v>
      </c>
      <c r="F716" s="52">
        <f t="shared" si="188"/>
        <v>68.770890184237302</v>
      </c>
    </row>
    <row r="717" spans="1:6" ht="12.75" customHeight="1" x14ac:dyDescent="0.2">
      <c r="A717" s="53">
        <v>31215</v>
      </c>
      <c r="B717" s="85" t="s">
        <v>1413</v>
      </c>
      <c r="C717" s="50" t="s">
        <v>1414</v>
      </c>
      <c r="D717" s="242">
        <v>1203.6400000000001</v>
      </c>
      <c r="E717" s="242">
        <v>441.44</v>
      </c>
      <c r="F717" s="52">
        <f t="shared" si="188"/>
        <v>36.675417899039573</v>
      </c>
    </row>
    <row r="718" spans="1:6" ht="12.75" customHeight="1" x14ac:dyDescent="0.2">
      <c r="A718" s="53">
        <v>32121</v>
      </c>
      <c r="B718" s="85" t="s">
        <v>1415</v>
      </c>
      <c r="C718" s="50" t="s">
        <v>1416</v>
      </c>
      <c r="D718" s="242">
        <v>29431.54</v>
      </c>
      <c r="E718" s="242">
        <v>31215.96</v>
      </c>
      <c r="F718" s="52">
        <f t="shared" si="188"/>
        <v>106.06295151392008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2229.7800000000002</v>
      </c>
      <c r="E720" s="242">
        <v>1540.12</v>
      </c>
      <c r="F720" s="52">
        <f t="shared" si="188"/>
        <v>69.070491259227353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213.05</v>
      </c>
      <c r="E722" s="242">
        <v>455.7</v>
      </c>
      <c r="F722" s="52">
        <f t="shared" si="188"/>
        <v>213.89345224125788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469.65</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2.8"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22.8"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22.8"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298" zoomScale="90" zoomScaleNormal="90" workbookViewId="0">
      <selection activeCell="E253" sqref="E25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958881.61</v>
      </c>
      <c r="E6" s="229">
        <f t="shared" si="0"/>
        <v>974993.54000000015</v>
      </c>
      <c r="F6" s="230">
        <f t="shared" ref="F6:F260" si="1">IF(D6&gt;0,IF(E6/D6&gt;=100,"&gt;&gt;100",E6/D6*100),"-")</f>
        <v>101.68028355450474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892505.14</v>
      </c>
      <c r="E7" s="104">
        <f t="shared" si="2"/>
        <v>894174.15000000014</v>
      </c>
      <c r="F7" s="93">
        <f t="shared" si="1"/>
        <v>100.18700284459987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305168.5</v>
      </c>
      <c r="E8" s="104">
        <f>E9+E10-E11</f>
        <v>305168.5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305168.5</v>
      </c>
      <c r="E9" s="247">
        <v>305168.5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587336.64</v>
      </c>
      <c r="E12" s="104">
        <f t="shared" si="3"/>
        <v>589005.65000000014</v>
      </c>
      <c r="F12" s="93">
        <f t="shared" si="1"/>
        <v>100.28416582353863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566500.43000000005</v>
      </c>
      <c r="E13" s="104">
        <f t="shared" si="4"/>
        <v>556779.57000000007</v>
      </c>
      <c r="F13" s="93">
        <f t="shared" si="1"/>
        <v>98.284050728787619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795620.26</v>
      </c>
      <c r="E15" s="247">
        <v>795620.26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229119.83</v>
      </c>
      <c r="E18" s="247">
        <v>238840.69</v>
      </c>
      <c r="F18" s="93">
        <f t="shared" si="1"/>
        <v>104.24269693286696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5717.1300000000047</v>
      </c>
      <c r="E19" s="104">
        <f t="shared" si="5"/>
        <v>21280.410000000003</v>
      </c>
      <c r="F19" s="93">
        <f t="shared" si="1"/>
        <v>372.22190154850398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102723.6</v>
      </c>
      <c r="E20" s="247">
        <v>145813.34</v>
      </c>
      <c r="F20" s="93">
        <f t="shared" si="1"/>
        <v>141.94726430927264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50181.57</v>
      </c>
      <c r="E21" s="247">
        <v>49803.45</v>
      </c>
      <c r="F21" s="93">
        <f t="shared" si="1"/>
        <v>99.246496273432655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18081.09</v>
      </c>
      <c r="E22" s="247">
        <v>19144.07</v>
      </c>
      <c r="F22" s="93">
        <f t="shared" si="1"/>
        <v>105.87895973085692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15861.96</v>
      </c>
      <c r="E25" s="247">
        <v>15861.96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290.2</v>
      </c>
      <c r="E26" s="247">
        <v>689.2</v>
      </c>
      <c r="F26" s="93">
        <f t="shared" si="1"/>
        <v>237.4913852515507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181421.29</v>
      </c>
      <c r="E28" s="247">
        <v>210031.61</v>
      </c>
      <c r="F28" s="93">
        <f t="shared" si="1"/>
        <v>115.77010063151903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2.8" x14ac:dyDescent="0.2">
      <c r="A35" s="94" t="s">
        <v>2013</v>
      </c>
      <c r="B35" s="86" t="s">
        <v>2014</v>
      </c>
      <c r="C35" s="92" t="s">
        <v>2013</v>
      </c>
      <c r="D35" s="104">
        <f t="shared" ref="D35:E35" si="7">SUM(D36:D39)-D40</f>
        <v>15119.080000000002</v>
      </c>
      <c r="E35" s="104">
        <f t="shared" si="7"/>
        <v>10945.670000000006</v>
      </c>
      <c r="F35" s="93">
        <f t="shared" si="1"/>
        <v>72.396402426602705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38520.410000000003</v>
      </c>
      <c r="E36" s="247">
        <v>45918.98</v>
      </c>
      <c r="F36" s="93">
        <f t="shared" si="1"/>
        <v>119.2068827927844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23401.33</v>
      </c>
      <c r="E40" s="247">
        <v>34973.31</v>
      </c>
      <c r="F40" s="93">
        <f t="shared" si="1"/>
        <v>149.45009535782793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12843.05</v>
      </c>
      <c r="E54" s="247">
        <v>11964.41</v>
      </c>
      <c r="F54" s="93">
        <f t="shared" si="1"/>
        <v>93.158634436524039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12843.05</v>
      </c>
      <c r="E55" s="247">
        <v>11964.41</v>
      </c>
      <c r="F55" s="93">
        <f t="shared" si="1"/>
        <v>93.158634436524039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66376.47</v>
      </c>
      <c r="E68" s="104">
        <f t="shared" si="13"/>
        <v>80819.39</v>
      </c>
      <c r="F68" s="93">
        <f t="shared" si="1"/>
        <v>121.7590962580565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4252.46</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4230.0600000000004</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4230.0600000000004</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22.4</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3600.52</v>
      </c>
      <c r="E78" s="104">
        <f>E79+SUM(E82:E84)-E85+E86</f>
        <v>25.68</v>
      </c>
      <c r="F78" s="93">
        <f t="shared" si="1"/>
        <v>0.71323031117727442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3600.52</v>
      </c>
      <c r="E86" s="247">
        <v>25.68</v>
      </c>
      <c r="F86" s="93">
        <f t="shared" si="1"/>
        <v>0.71323031117727442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129.5</v>
      </c>
      <c r="E146" s="104">
        <f t="shared" si="26"/>
        <v>7266.54</v>
      </c>
      <c r="F146" s="93">
        <f t="shared" si="1"/>
        <v>5611.2277992277996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129.5</v>
      </c>
      <c r="E160" s="247">
        <v>89.5</v>
      </c>
      <c r="F160" s="93">
        <f t="shared" si="1"/>
        <v>69.111969111969103</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7177.04</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58393.99</v>
      </c>
      <c r="E170" s="104">
        <f t="shared" si="29"/>
        <v>73527.17</v>
      </c>
      <c r="F170" s="93">
        <f t="shared" si="1"/>
        <v>125.91564645608221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58393.99</v>
      </c>
      <c r="E173" s="247">
        <v>73527.17</v>
      </c>
      <c r="F173" s="93">
        <f t="shared" si="1"/>
        <v>125.91564645608221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958881.61</v>
      </c>
      <c r="E175" s="104">
        <f t="shared" si="30"/>
        <v>974993.54</v>
      </c>
      <c r="F175" s="93">
        <f t="shared" si="1"/>
        <v>101.68028355450471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65442.400000000001</v>
      </c>
      <c r="E176" s="104">
        <f t="shared" si="31"/>
        <v>82821.200000000012</v>
      </c>
      <c r="F176" s="93">
        <f t="shared" si="1"/>
        <v>126.555872034033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65411.270000000004</v>
      </c>
      <c r="E177" s="104">
        <f t="shared" si="32"/>
        <v>81850.260000000009</v>
      </c>
      <c r="F177" s="93">
        <f t="shared" si="1"/>
        <v>125.13173953051211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56079.55</v>
      </c>
      <c r="E178" s="247">
        <v>70695.960000000006</v>
      </c>
      <c r="F178" s="93">
        <f t="shared" si="1"/>
        <v>126.06370771520099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5636.05</v>
      </c>
      <c r="E179" s="247">
        <v>11154.3</v>
      </c>
      <c r="F179" s="93">
        <f t="shared" si="1"/>
        <v>197.90988369514108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95.15</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95.15</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3600.52</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31.13</v>
      </c>
      <c r="E189" s="247">
        <v>970.94</v>
      </c>
      <c r="F189" s="93">
        <f t="shared" si="1"/>
        <v>3118.9849020237716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893439.21</v>
      </c>
      <c r="E237" s="104">
        <f t="shared" si="41"/>
        <v>892172.34000000008</v>
      </c>
      <c r="F237" s="93">
        <f t="shared" si="1"/>
        <v>99.858202999619877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892505.14</v>
      </c>
      <c r="E238" s="104">
        <f t="shared" si="42"/>
        <v>894174.15</v>
      </c>
      <c r="F238" s="93">
        <f t="shared" si="1"/>
        <v>100.18700284459987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892505.14</v>
      </c>
      <c r="E239" s="104">
        <f t="shared" si="43"/>
        <v>894174.15</v>
      </c>
      <c r="F239" s="93">
        <f t="shared" si="1"/>
        <v>100.18700284459987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872093.36</v>
      </c>
      <c r="E240" s="247">
        <v>894174.15</v>
      </c>
      <c r="F240" s="93">
        <f t="shared" si="1"/>
        <v>102.53192960900425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20411.78</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804.56999999999971</v>
      </c>
      <c r="E245" s="104">
        <f t="shared" si="45"/>
        <v>-2091.3099999999977</v>
      </c>
      <c r="F245" s="93">
        <f t="shared" si="1"/>
        <v>-259.92890612376777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19750.28</v>
      </c>
      <c r="E246" s="104">
        <f t="shared" si="46"/>
        <v>27294.06</v>
      </c>
      <c r="F246" s="93">
        <f t="shared" si="1"/>
        <v>138.19581292012063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19750.28</v>
      </c>
      <c r="E247" s="247">
        <v>27294.06</v>
      </c>
      <c r="F247" s="93">
        <f t="shared" si="1"/>
        <v>138.19581292012063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18945.71</v>
      </c>
      <c r="E250" s="104">
        <f t="shared" si="47"/>
        <v>29385.37</v>
      </c>
      <c r="F250" s="93">
        <f t="shared" si="1"/>
        <v>155.10302860119785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18945.71</v>
      </c>
      <c r="E252" s="247">
        <v>29385.37</v>
      </c>
      <c r="F252" s="93">
        <f t="shared" si="1"/>
        <v>155.10302860119785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129.5</v>
      </c>
      <c r="E255" s="247">
        <v>89.5</v>
      </c>
      <c r="F255" s="93">
        <f t="shared" si="1"/>
        <v>69.111969111969103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18973.71</v>
      </c>
      <c r="E259" s="104">
        <f t="shared" si="49"/>
        <v>516.25</v>
      </c>
      <c r="F259" s="93">
        <f t="shared" si="1"/>
        <v>2.7208700881377448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18973.71</v>
      </c>
      <c r="E260" s="248">
        <v>516.25</v>
      </c>
      <c r="F260" s="97">
        <f t="shared" si="1"/>
        <v>2.7208700881377448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129.5</v>
      </c>
      <c r="E264" s="247">
        <v>89.5</v>
      </c>
      <c r="F264" s="93">
        <f t="shared" si="50"/>
        <v>69.111969111969103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7177.04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3600.52</v>
      </c>
      <c r="E268" s="247">
        <v>25.68</v>
      </c>
      <c r="F268" s="93">
        <f t="shared" si="50"/>
        <v>0.71323031117727442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7177.04</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1227.83</v>
      </c>
      <c r="E287" s="247">
        <v>4859.43</v>
      </c>
      <c r="F287" s="93">
        <f t="shared" si="50"/>
        <v>395.77384491338381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64183.44</v>
      </c>
      <c r="E288" s="247">
        <v>76990.83</v>
      </c>
      <c r="F288" s="93">
        <f t="shared" si="50"/>
        <v>119.95435271154054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263.7</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31.13</v>
      </c>
      <c r="E290" s="247">
        <v>707.24</v>
      </c>
      <c r="F290" s="93">
        <f t="shared" si="50"/>
        <v>2271.8920655316415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3600.52</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zoomScale="80" zoomScaleNormal="80" workbookViewId="0">
      <selection activeCell="B136" sqref="B13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835336.15999999992</v>
      </c>
      <c r="E114" s="81">
        <f t="shared" si="22"/>
        <v>928438.53</v>
      </c>
      <c r="F114" s="63">
        <f t="shared" si="1"/>
        <v>111.14549740071114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813871.82</v>
      </c>
      <c r="E115" s="81">
        <f t="shared" si="23"/>
        <v>908811.39</v>
      </c>
      <c r="F115" s="63">
        <f t="shared" si="1"/>
        <v>111.66517474459307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813871.82</v>
      </c>
      <c r="E117" s="249">
        <v>908811.39</v>
      </c>
      <c r="F117" s="63">
        <f t="shared" si="1"/>
        <v>111.66517474459307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21464.34</v>
      </c>
      <c r="E126" s="249">
        <v>19627.14</v>
      </c>
      <c r="F126" s="63">
        <f t="shared" si="1"/>
        <v>91.440687204917552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835336.15999999992</v>
      </c>
      <c r="E141" s="106">
        <f t="shared" si="28"/>
        <v>928438.53</v>
      </c>
      <c r="F141" s="82">
        <f t="shared" si="1"/>
        <v>111.14549740071114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80" zoomScaleNormal="80"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22887.72</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22887.72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22887.72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22887.72</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80" zoomScaleNormal="80" workbookViewId="0">
      <selection activeCell="D42" sqref="D4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65442.400000000001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951008.4099999998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940599.96999999986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826376.45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106585.94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139.49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7498.09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10408.44</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933629.61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924160.98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811760.04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101067.69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234.64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11098.61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9468.6299999999992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82821.199999999837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5123.13</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4859.43</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4859.43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4859.43</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263.7</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263.7</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77698.070000000007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76990.83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707.24</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09" zoomScale="70" zoomScaleNormal="70"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23155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Vidić Rkman</cp:lastModifiedBy>
  <cp:lastPrinted>2025-01-30T12:14:46Z</cp:lastPrinted>
  <dcterms:created xsi:type="dcterms:W3CDTF">2022-04-01T05:14:30Z</dcterms:created>
  <dcterms:modified xsi:type="dcterms:W3CDTF">2025-01-30T12:20:23Z</dcterms:modified>
</cp:coreProperties>
</file>